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Override PartName="/xl/charts/style16.xml" ContentType="application/vnd.ms-office.chartstyle+xml"/>
  <Override PartName="/xl/charts/colors16.xml" ContentType="application/vnd.ms-office.chartcolorstyle+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codeName="ThisWorkbook" defaultThemeVersion="166925"/>
  <bookViews>
    <workbookView xWindow="12707" yWindow="65443" windowWidth="21786" windowHeight="13986" tabRatio="913" activeTab="0"/>
  </bookViews>
  <sheets>
    <sheet name="Instructions" sheetId="39" r:id="rId1"/>
    <sheet name="Sect. 1" sheetId="16" r:id="rId2"/>
    <sheet name="Sect. 2" sheetId="17" r:id="rId3"/>
    <sheet name="Sect. 3" sheetId="34" r:id="rId4"/>
    <sheet name="Sect. 4" sheetId="20" r:id="rId5"/>
    <sheet name="Sect. 5" sheetId="23" r:id="rId6"/>
    <sheet name="Sect. 6" sheetId="25" r:id="rId7"/>
    <sheet name="Sect. 7" sheetId="27" r:id="rId8"/>
    <sheet name="Sect. 8" sheetId="28" r:id="rId9"/>
    <sheet name="Sect. 9" sheetId="30" r:id="rId10"/>
    <sheet name="Sect. 10" sheetId="31" r:id="rId11"/>
    <sheet name="Sect. 11" sheetId="32" r:id="rId12"/>
    <sheet name="Sect. 12a" sheetId="11" r:id="rId13"/>
    <sheet name="Sect. 12b-d" sheetId="5" r:id="rId14"/>
    <sheet name="12 Charts Adaptation " sheetId="8" r:id="rId15"/>
    <sheet name="Sect. 12e-g" sheetId="35" r:id="rId16"/>
    <sheet name="12 Charts M&amp;S" sheetId="36" r:id="rId17"/>
    <sheet name="Summary" sheetId="37" r:id="rId18"/>
    <sheet name="Data " sheetId="22" state="hidden" r:id="rId19"/>
  </sheets>
  <definedNames>
    <definedName name="_xlnm.Print_Area" localSheetId="1">'Sect. 1'!$A$1:$H$129</definedName>
    <definedName name="_xlnm.Print_Area" localSheetId="10">'Sect. 10'!$A$1:$P$27</definedName>
    <definedName name="_xlnm.Print_Area" localSheetId="11">'Sect. 11'!$A$1:$K$43</definedName>
    <definedName name="_xlnm.Print_Area" localSheetId="2">'Sect. 2'!$A$1:$K$46</definedName>
    <definedName name="_xlnm.Print_Area" localSheetId="3">'Sect. 3'!$A$1:$AA$23</definedName>
    <definedName name="_xlnm.Print_Area" localSheetId="5">'Sect. 5'!$A$1:$J$52</definedName>
    <definedName name="_xlnm.Print_Area" localSheetId="6">'Sect. 6'!$A$1:$L$55</definedName>
    <definedName name="_xlnm.Print_Area" localSheetId="7">'Sect. 7'!$A$1:$L$81</definedName>
    <definedName name="_xlnm.Print_Area" localSheetId="8">'Sect. 8'!$A$1:$I$65</definedName>
    <definedName name="_xlnm.Print_Area" localSheetId="9">'Sect. 9'!$A$1:$I$18</definedName>
    <definedName name="_xlnm.Print_Area" localSheetId="17">'Summary'!$A$1:$F$26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<sst xmlns="http://schemas.openxmlformats.org/spreadsheetml/2006/main" count="2708" uniqueCount="757">
  <si>
    <t>CLIMATE PARAMETERS</t>
  </si>
  <si>
    <t xml:space="preserve">Potential Cascading Impacts </t>
  </si>
  <si>
    <t>CLIMATE MITIGATION GOALS</t>
  </si>
  <si>
    <t>Water Infrastructure</t>
  </si>
  <si>
    <t>Water Quality</t>
  </si>
  <si>
    <t>Power Infrastructure</t>
  </si>
  <si>
    <t>Communications Infrastructure</t>
  </si>
  <si>
    <t>Density of Police/Fire Stations</t>
  </si>
  <si>
    <t>Frequency of Bus Service</t>
  </si>
  <si>
    <t>Walkability</t>
  </si>
  <si>
    <t>Bicycle Network</t>
  </si>
  <si>
    <t>Diversity of Businesses &amp; Services</t>
  </si>
  <si>
    <t>Stormwater Infrastructure</t>
  </si>
  <si>
    <t>% single parent households</t>
  </si>
  <si>
    <t>Hotel rooms/capita</t>
  </si>
  <si>
    <t>Typology</t>
  </si>
  <si>
    <t>Income</t>
  </si>
  <si>
    <t>Health</t>
  </si>
  <si>
    <t>% single occupant residences</t>
  </si>
  <si>
    <t>Points of access/entry to neighborhood</t>
  </si>
  <si>
    <t>Primary Age Group</t>
  </si>
  <si>
    <t>% Green Space</t>
  </si>
  <si>
    <t>Building Density</t>
  </si>
  <si>
    <t>% Open Public Space</t>
  </si>
  <si>
    <t>Affected Area</t>
  </si>
  <si>
    <t>1a.</t>
  </si>
  <si>
    <t>1b.</t>
  </si>
  <si>
    <t>1c.</t>
  </si>
  <si>
    <t>2a.</t>
  </si>
  <si>
    <t>2b.</t>
  </si>
  <si>
    <t>3b.</t>
  </si>
  <si>
    <t>4a.</t>
  </si>
  <si>
    <t>4b.</t>
  </si>
  <si>
    <t>GENERAL INFORMATION</t>
  </si>
  <si>
    <t>CLIMATE INFORMATION</t>
  </si>
  <si>
    <t>INFRASTRUCTURE</t>
  </si>
  <si>
    <t>4c.</t>
  </si>
  <si>
    <t>TRANSPORTATION</t>
  </si>
  <si>
    <t>4d.</t>
  </si>
  <si>
    <t>4e.</t>
  </si>
  <si>
    <t>NATURAL ENVIRONMENT</t>
  </si>
  <si>
    <t>4f.</t>
  </si>
  <si>
    <t>ECONOMY</t>
  </si>
  <si>
    <t>4g.</t>
  </si>
  <si>
    <t>LOCATION, SITE &amp; BUILDING FEATURES</t>
  </si>
  <si>
    <t>PROJECT PROGRAM &amp; REQUIREMENTS</t>
  </si>
  <si>
    <t>Applicable Building Codes &amp; Regulations</t>
  </si>
  <si>
    <t>Dominant Family Type</t>
  </si>
  <si>
    <t>Project program</t>
  </si>
  <si>
    <t>IBAMA PARAMETERS</t>
  </si>
  <si>
    <t>Municipality</t>
  </si>
  <si>
    <t>INPUTS</t>
  </si>
  <si>
    <t>INSTRUCTIONS</t>
  </si>
  <si>
    <t>COMPLETED BY</t>
  </si>
  <si>
    <t>Owner</t>
  </si>
  <si>
    <t xml:space="preserve">Intensity/Severity </t>
  </si>
  <si>
    <t>1d.</t>
  </si>
  <si>
    <t>Other Transportation Infrastructure (walking/cycling)</t>
  </si>
  <si>
    <t>Resilience &amp; Reliability of hotel rooms to Hazard</t>
  </si>
  <si>
    <t>Proximity of project to Neighborhood Resilience Hubs/Shelters</t>
  </si>
  <si>
    <t>Resilience &amp; Reliability of Hubs/Shelters to Hazard</t>
  </si>
  <si>
    <t>Frequency and Efficacy of Emergency Management/Neighborhood Communications</t>
  </si>
  <si>
    <t>Outdoor Air Quality</t>
  </si>
  <si>
    <t>Scoring of some parameters may not be applicable for certain hazards.</t>
  </si>
  <si>
    <t>Frequency of Subway/Train Service</t>
  </si>
  <si>
    <t xml:space="preserve">Level of Emergency Preparedness to Hazard </t>
  </si>
  <si>
    <t>Score may vary depending on type of hazard, and potential strategy employed.</t>
  </si>
  <si>
    <t>PERCENTAGES</t>
  </si>
  <si>
    <t>% under 14</t>
  </si>
  <si>
    <t>% over 65</t>
  </si>
  <si>
    <t>Community resilience plan/ Emergency preparedness plan</t>
  </si>
  <si>
    <t>Resilience of community facility buildings (schools, libraries, churches, hospitals) to Hazard</t>
  </si>
  <si>
    <t xml:space="preserve">Reference Census data for neighborhood if available, or municipality. </t>
  </si>
  <si>
    <t>Reference Census data for neighborhood if available, or municipality. Consult with health and social services if related data is not publicly available.</t>
  </si>
  <si>
    <t xml:space="preserve">% Land Area at Risk/Exposure to Hazard </t>
  </si>
  <si>
    <t>Map of hazard-related community assets</t>
  </si>
  <si>
    <t>BUILT ENVIRONMENT</t>
  </si>
  <si>
    <t>NEIGHBOURHOOD ASSETS TO HAZARDS</t>
  </si>
  <si>
    <t>NEIGHBOURHOOD DEMOGRAPHICS</t>
  </si>
  <si>
    <t>Asset 1</t>
  </si>
  <si>
    <t>Asset 2</t>
  </si>
  <si>
    <t>Asset 3</t>
  </si>
  <si>
    <t>Asset 4</t>
  </si>
  <si>
    <t>Asset 5</t>
  </si>
  <si>
    <t>Asset 6</t>
  </si>
  <si>
    <t>Risk 1</t>
  </si>
  <si>
    <t>Risk 2</t>
  </si>
  <si>
    <t>Risk 3</t>
  </si>
  <si>
    <t>Risk 4</t>
  </si>
  <si>
    <t>Risk 5</t>
  </si>
  <si>
    <t>Effectiveness to reduce hazard risk</t>
  </si>
  <si>
    <t>Reliability to be able to function during hazard</t>
  </si>
  <si>
    <t>Other criteria (determined by team)</t>
  </si>
  <si>
    <t>Simplicity of implementation</t>
  </si>
  <si>
    <t>Independence from external systems/services</t>
  </si>
  <si>
    <t>Durability/ Longevity/Duration of strategy</t>
  </si>
  <si>
    <t>Simplicity of management/operations</t>
  </si>
  <si>
    <t>Ratio of Mgmt. &amp; Ops staff/residents</t>
  </si>
  <si>
    <t>Meeting/Leveraging climate adaptation goals</t>
  </si>
  <si>
    <t>H</t>
  </si>
  <si>
    <t>M</t>
  </si>
  <si>
    <t>L</t>
  </si>
  <si>
    <t>Reliability/Functionality in reducing emissions</t>
  </si>
  <si>
    <t>Project Requirements</t>
  </si>
  <si>
    <t>Direct Costs</t>
  </si>
  <si>
    <t>REFERENCE DOCUMENTS</t>
  </si>
  <si>
    <t>Operator</t>
  </si>
  <si>
    <t>Project budget (total)</t>
  </si>
  <si>
    <t>Owners project requirements</t>
  </si>
  <si>
    <t>Capacity Level of Mgmt. &amp; Ops staff</t>
  </si>
  <si>
    <t>Other demographics</t>
  </si>
  <si>
    <t>Whole Building, Structure and Foundations</t>
  </si>
  <si>
    <t>Enclosure – Exterior Walls</t>
  </si>
  <si>
    <t>Enclosure – Roof</t>
  </si>
  <si>
    <t>Enclosure - Windows</t>
  </si>
  <si>
    <t>Systems – HVAC</t>
  </si>
  <si>
    <t xml:space="preserve">Systems – Electrical </t>
  </si>
  <si>
    <t xml:space="preserve">Systems – Lighting </t>
  </si>
  <si>
    <t>Systems – IT &amp; Communications</t>
  </si>
  <si>
    <t>Systems – Plumbing Distribution</t>
  </si>
  <si>
    <t>Systems – Plumbing Fixtures</t>
  </si>
  <si>
    <t>Systems – Fire Protection</t>
  </si>
  <si>
    <t>Systems – Vertical Transportation</t>
  </si>
  <si>
    <t>Site – Stormwater</t>
  </si>
  <si>
    <t>Site – Landscape and Paving</t>
  </si>
  <si>
    <t>Other (describe)</t>
  </si>
  <si>
    <t>2c.</t>
  </si>
  <si>
    <t>BUILDING SYSTEMS LINKAGES TO CLIMATE CHANGE SCENARIOS</t>
  </si>
  <si>
    <t>3a.</t>
  </si>
  <si>
    <t>City budget for resilience &amp; Emergency Management</t>
  </si>
  <si>
    <t xml:space="preserve">%  who don't speak official language </t>
  </si>
  <si>
    <t>Climate Adaptation</t>
  </si>
  <si>
    <t>Climate Mitigation &amp; Sustainability</t>
  </si>
  <si>
    <t>Meeting/Leveraging climate mitigation and sustainability goals</t>
  </si>
  <si>
    <t>Technical Requirements</t>
  </si>
  <si>
    <t>CRITERIA PRIORITIZATION</t>
  </si>
  <si>
    <t xml:space="preserve">ADAPTATION, MITIGATION AND SUSTAINABILITY STRATEGY EVALUATION CRITERIA </t>
  </si>
  <si>
    <t xml:space="preserve">Total (must equal 200) </t>
  </si>
  <si>
    <t>Other</t>
  </si>
  <si>
    <t>Climate Mitigation   &amp; Sustainability</t>
  </si>
  <si>
    <t>A1.</t>
  </si>
  <si>
    <t>A2.</t>
  </si>
  <si>
    <t>A3.</t>
  </si>
  <si>
    <t>M1.</t>
  </si>
  <si>
    <t>M2.</t>
  </si>
  <si>
    <t>M3.</t>
  </si>
  <si>
    <t>T1.</t>
  </si>
  <si>
    <t>T2.</t>
  </si>
  <si>
    <t>T3.</t>
  </si>
  <si>
    <t>T4.</t>
  </si>
  <si>
    <t>C1.</t>
  </si>
  <si>
    <t>C2.</t>
  </si>
  <si>
    <t>C3.</t>
  </si>
  <si>
    <t>C4.</t>
  </si>
  <si>
    <t>I1.</t>
  </si>
  <si>
    <t>I2.</t>
  </si>
  <si>
    <t>I3.</t>
  </si>
  <si>
    <t>I4.</t>
  </si>
  <si>
    <t>O1.</t>
  </si>
  <si>
    <t>O2.</t>
  </si>
  <si>
    <t>O3.</t>
  </si>
  <si>
    <t>O4.</t>
  </si>
  <si>
    <t>Score</t>
  </si>
  <si>
    <t>Weighted Score</t>
  </si>
  <si>
    <r>
      <t xml:space="preserve">TOTAL SCORE </t>
    </r>
    <r>
      <rPr>
        <sz val="11"/>
        <color theme="1"/>
        <rFont val="Source Sans Pro"/>
        <family val="2"/>
      </rPr>
      <t>(Minimum 200, Maximum 1000)</t>
    </r>
  </si>
  <si>
    <t>EVALUATION &amp; SCORING OF ADAPTATION STRATEGIES</t>
  </si>
  <si>
    <t>SUMMARY OF ADAPTATION STRATEGIES FOR DEVELOPMENT</t>
  </si>
  <si>
    <t>HAZARD</t>
  </si>
  <si>
    <t>Hazard 1</t>
  </si>
  <si>
    <t>Hazard 2</t>
  </si>
  <si>
    <t>Hazard 3</t>
  </si>
  <si>
    <t>MITIGATION/ SUSTAINABILITY GOAL 1</t>
  </si>
  <si>
    <t>MITIGATION/ SUSTAINABILITY GOAL 2</t>
  </si>
  <si>
    <t>MITIGATION/ SUSTAINABILITY GOAL 3</t>
  </si>
  <si>
    <t>MITIGATION/ SUSTAINABILITY GOAL 4</t>
  </si>
  <si>
    <t>MITIGATION OR SUSTAINABILITY GOAL</t>
  </si>
  <si>
    <t>Goal 1</t>
  </si>
  <si>
    <t>Goal 2</t>
  </si>
  <si>
    <t>Goal 3</t>
  </si>
  <si>
    <t>Goal 4</t>
  </si>
  <si>
    <t>P1.</t>
  </si>
  <si>
    <t>P2.</t>
  </si>
  <si>
    <t>P3.</t>
  </si>
  <si>
    <t>Strategy 1 Score</t>
  </si>
  <si>
    <t>Strategy 2 Score</t>
  </si>
  <si>
    <t>Strategy 3 Score</t>
  </si>
  <si>
    <t>Strategy 4 Score</t>
  </si>
  <si>
    <t>Strategy 5 Score</t>
  </si>
  <si>
    <t xml:space="preserve">Strategy 1 </t>
  </si>
  <si>
    <t xml:space="preserve">Strategy 2 </t>
  </si>
  <si>
    <t xml:space="preserve">Strategy 3 </t>
  </si>
  <si>
    <t xml:space="preserve">Strategy 4 </t>
  </si>
  <si>
    <t xml:space="preserve">Strategy 5 </t>
  </si>
  <si>
    <t>Strategy 3</t>
  </si>
  <si>
    <t>Strategy 4</t>
  </si>
  <si>
    <t>Project Name</t>
  </si>
  <si>
    <t>Project Address</t>
  </si>
  <si>
    <t>Align with municipal/census information. Some data may not be available at the neighborhood scale, only at the municipal level. Wherever possible, reference municipal level information.</t>
  </si>
  <si>
    <t>Region (Province or State)</t>
  </si>
  <si>
    <t>i.</t>
  </si>
  <si>
    <t>ii.</t>
  </si>
  <si>
    <t>iii.</t>
  </si>
  <si>
    <t>iv.</t>
  </si>
  <si>
    <t>v.</t>
  </si>
  <si>
    <t>vi.</t>
  </si>
  <si>
    <t>vii.</t>
  </si>
  <si>
    <t>viii.</t>
  </si>
  <si>
    <t xml:space="preserve">Utility Providers </t>
  </si>
  <si>
    <t>Electricity</t>
  </si>
  <si>
    <t>Natural Gas</t>
  </si>
  <si>
    <t>Telephone</t>
  </si>
  <si>
    <t>Other (specify)</t>
  </si>
  <si>
    <t>Water (if not municipal)</t>
  </si>
  <si>
    <t>Sewer (if not municipal)</t>
  </si>
  <si>
    <t>Internet/Cable TV</t>
  </si>
  <si>
    <t>List  name of municipality, primary contact and contact information.</t>
  </si>
  <si>
    <t>ADDITIONAL INFORMATION</t>
  </si>
  <si>
    <t>PROJECT NOTES</t>
  </si>
  <si>
    <t>List name of management/operator and contact information.</t>
  </si>
  <si>
    <t>List name of owner and contact information.</t>
  </si>
  <si>
    <t>List all relevant utilities not provided by municipality. Include primary contact and contact information.</t>
  </si>
  <si>
    <t>ix.</t>
  </si>
  <si>
    <t>Describe in as much detail as needed (e.g. Low-Income Rental, Market-Rate Condo, Abused Women's Shelter, Supportive Housing, etc.)</t>
  </si>
  <si>
    <t>x.</t>
  </si>
  <si>
    <t>Include estimate of all anticipated soft and hard costs related to project, including consultant fees. More cost details follow in Section 1c.</t>
  </si>
  <si>
    <t>Regional information may be important for access to broader resources, hazard conditions, etc.</t>
  </si>
  <si>
    <t>- Unit types and counts</t>
  </si>
  <si>
    <t>- List of amenity areas</t>
  </si>
  <si>
    <t>- List of service areas</t>
  </si>
  <si>
    <t>- Retail areas if applicable</t>
  </si>
  <si>
    <t>- Parking requirements</t>
  </si>
  <si>
    <t>- List of site/outdoor areas</t>
  </si>
  <si>
    <t>- Efficiency requirements</t>
  </si>
  <si>
    <t>- Other program requirements</t>
  </si>
  <si>
    <t>- Mechanical requirements</t>
  </si>
  <si>
    <t>- Electrical requirements</t>
  </si>
  <si>
    <t>- Plumbing requirements</t>
  </si>
  <si>
    <t>- Other technical requirements</t>
  </si>
  <si>
    <t>- Operations and maintenance requirements</t>
  </si>
  <si>
    <t>- Building performance requirements</t>
  </si>
  <si>
    <t xml:space="preserve">Estimated costs for land, consultant fees, permits, inspection fees, PM fees, insurance, start-up fees, financing interest, etc. </t>
  </si>
  <si>
    <t>Construction-related costs for building, sitework, landscape, contingencies, etc.</t>
  </si>
  <si>
    <t>Estimated costs for annual energy and water use, maintenance and repair, property taxes, insurance, management &amp; staff fees, etc.</t>
  </si>
  <si>
    <t>Broadly note any codes and regulations that may  influence or impact mitigation and/or adaptation strategies.</t>
  </si>
  <si>
    <t>List program requirements directly in the document or reference link to official project program document in the reference documents column. Include estimated area breakdowns of all spaces.</t>
  </si>
  <si>
    <t>- Building Code</t>
  </si>
  <si>
    <t>- Energy Code</t>
  </si>
  <si>
    <t>- Plumbing Code</t>
  </si>
  <si>
    <t>- Zoning Regulations</t>
  </si>
  <si>
    <t>- Building Bylaws</t>
  </si>
  <si>
    <t>- Neighbourhood Regulations</t>
  </si>
  <si>
    <t>- Fire Code</t>
  </si>
  <si>
    <t>- Other Codes</t>
  </si>
  <si>
    <t>List requirements directly in the document or reference link to official owner's project requirements (OPR) document in the reference documents column.</t>
  </si>
  <si>
    <t>List all applicable codes, zoning and other regulations. More detailed regulation information such as zoning provisions can be noted in a separate document with a link provided in the reference documents column. In the project notes column, include any additional relevant information such as special permits, variances or other provisions.</t>
  </si>
  <si>
    <t>-Topographical Conditions</t>
  </si>
  <si>
    <t>- Water bodies &amp; Watershed</t>
  </si>
  <si>
    <t>- Landscape features</t>
  </si>
  <si>
    <t>Site Features</t>
  </si>
  <si>
    <t>- Other features</t>
  </si>
  <si>
    <t xml:space="preserve">- Project &amp; Site Adjacencies </t>
  </si>
  <si>
    <t>Describe as many as relevant. Further details can be included in separate document with a link provided in the reference documents column.</t>
  </si>
  <si>
    <t xml:space="preserve">Infrastructure </t>
  </si>
  <si>
    <t>-Roads, sidewalks, bicycle lanes, site access</t>
  </si>
  <si>
    <t>- Public transportation (bus, rail, cycling, etc.)</t>
  </si>
  <si>
    <t>- Location and types of utilities serving the site</t>
  </si>
  <si>
    <t>List all relevant on-site and adjacent infrastructure.</t>
  </si>
  <si>
    <t>- Structural Systems</t>
  </si>
  <si>
    <t>- MEP Systems</t>
  </si>
  <si>
    <t>- Exterior Materials</t>
  </si>
  <si>
    <t>- Interiors</t>
  </si>
  <si>
    <t>- Landscape Features</t>
  </si>
  <si>
    <t xml:space="preserve">Preferred Building Design Features </t>
  </si>
  <si>
    <t>List as many features as relevant.</t>
  </si>
  <si>
    <t>Broadly note any potential vulnerabilities of the preferred design features to hazards such performance during hazard events, potential need to replace after event, vulnerability to damage, etc. This will be reviewed in further detail in Section 7.</t>
  </si>
  <si>
    <r>
      <t xml:space="preserve">ANTICIPATED </t>
    </r>
    <r>
      <rPr>
        <sz val="11"/>
        <rFont val="Source Sans Pro SemiBold"/>
        <family val="2"/>
      </rPr>
      <t>PROJECT DEMOGRAPHICS</t>
    </r>
  </si>
  <si>
    <t>ii</t>
  </si>
  <si>
    <t>Options: Young adult, Adults, Seniors, Mixed, etc. Include estimated percentages if available.</t>
  </si>
  <si>
    <t>Options: Singles, Couples, Families, Single-Parent, Variable. Include estimated percentages if available.</t>
  </si>
  <si>
    <t>Indigenous and Minorities (%)</t>
  </si>
  <si>
    <t>Specify estimated percentage and list communities in project notes column.</t>
  </si>
  <si>
    <t>Specify estimated percentage.</t>
  </si>
  <si>
    <t>Specify estimated percentage and describe general type of disability and specific special needs in the project notes column.</t>
  </si>
  <si>
    <t>Official Language Speakers (%)</t>
  </si>
  <si>
    <t>Estimate the general level of health of the residents. Options: Poor/ Moderate/Good/ Excellent/Variable/Unknown</t>
  </si>
  <si>
    <t>Estimate the building staff to resident ratio. Options: High/Medium/Low or specific ratio if available.</t>
  </si>
  <si>
    <t>Estimate the capacity level of the building staff. This includes ability to manage more complex systems, understanding of energy efficiency, sustainability &amp; emergency management.  Options: High/Medium/Low</t>
  </si>
  <si>
    <t>PROJECT &amp; SYSTEM LIFESPANS</t>
  </si>
  <si>
    <t>xi.</t>
  </si>
  <si>
    <t>xii.</t>
  </si>
  <si>
    <t>xiii.</t>
  </si>
  <si>
    <t>xiv.</t>
  </si>
  <si>
    <t>xv.</t>
  </si>
  <si>
    <t>Reference product literature, testing standards, specifications, and manufacturer warrantees. List references and associated links in the reference documents column.</t>
  </si>
  <si>
    <t>BUILDING COMPONENT/SYSTEM</t>
  </si>
  <si>
    <t>RELATED IPCC SCENARIO &amp; YEAR</t>
  </si>
  <si>
    <t>Automatically input from Section 2b</t>
  </si>
  <si>
    <t xml:space="preserve">SYSTEM LIFESPAN </t>
  </si>
  <si>
    <t>IPCC Scenario from Section 2a plus scenario year most closely aligned to the system's lifespan</t>
  </si>
  <si>
    <t>Low, Medium or High</t>
  </si>
  <si>
    <t xml:space="preserve">POTENTIAL SYSTEM LIFESPAN INTERACTIONS </t>
  </si>
  <si>
    <t>High level description of key lifespan interactions and suggested strategies. See Section 2c of the IBAMA Reference Guide for examples, as well as Section 3 - Hazards</t>
  </si>
  <si>
    <t>Low, Medium, High</t>
  </si>
  <si>
    <t xml:space="preserve">POTENTIAL COST IMPACTS OF DESIGNING TO FUTURE CLIMATE </t>
  </si>
  <si>
    <t>RETROFIT FEASIBILITY FOR LATER CLIMATE SCENARIOS</t>
  </si>
  <si>
    <t xml:space="preserve">CLIMATE HAZARDS </t>
  </si>
  <si>
    <t>Hazard 4</t>
  </si>
  <si>
    <t>Hazard 5</t>
  </si>
  <si>
    <t>Hazard 6</t>
  </si>
  <si>
    <t>Hazard 7</t>
  </si>
  <si>
    <t>Hazard 8</t>
  </si>
  <si>
    <t>Frequency of occurrence</t>
  </si>
  <si>
    <t>Indicate the anticipated lifespan (in five year increments)  of the components or systems prior to significant repair or replacement. This will help determine the appropriate IPCC scenario year(s) for the design team to reference.</t>
  </si>
  <si>
    <t>Options: High, Medium, Low</t>
  </si>
  <si>
    <t>A cascading impact is a secondary consequence of the climate hazard - e.g. flooding limiting access to health services or food supplies. See Glossary in the IBAMA Reference Guide for further details.</t>
  </si>
  <si>
    <t>List top three potential cascading impacts</t>
  </si>
  <si>
    <t>COMPOUNDING HAZARDS</t>
  </si>
  <si>
    <t>NEIGHBOURHOOD RESILIENCE INPUTS</t>
  </si>
  <si>
    <t>RESILIENCE TO COMPOUNDING HAZARDS</t>
  </si>
  <si>
    <t>KEY DEPENDENCIES</t>
  </si>
  <si>
    <t>NEIGHBOURHOOD RESILIENCE TO HAZARDS</t>
  </si>
  <si>
    <t xml:space="preserve">Sanitation Infrastructure </t>
  </si>
  <si>
    <t>Scoring -  1=low resilience, 3= average resilience, 5= high resilience,                               
? = uncertain, N/A = not applicable to hazard</t>
  </si>
  <si>
    <t xml:space="preserve">Road Infrastructure </t>
  </si>
  <si>
    <t xml:space="preserve">Public Transportation Infrastructure </t>
  </si>
  <si>
    <t xml:space="preserve">Estimate the resilience of each neighbourhood infrastructure type with respect to the four hazards identified in Section 3, taking into consideration and noting key dependencies (i.e.  water infrastructure resilience score is affected by the power infrastructure resilience score). If the degree of resilience is highly uncertain, indicate with a ‘?’ and follow up with team members to determine next steps.  </t>
  </si>
  <si>
    <t xml:space="preserve">% Project Adjacent Buildings Resilient to Hazard </t>
  </si>
  <si>
    <t xml:space="preserve">% Neighbourhood Buildings Resilient to Hazard </t>
  </si>
  <si>
    <t xml:space="preserve">Evaluate the resilience of each built environment parameter with respect to the four hazards identified in Section 3. Scores may vary depending on type of hazard. For example, building density might be desirable for power outages, but less desirable for heat waves. If the degree of resilience is highly uncertain, indicate with a ‘?’ and follow up with team members to determine next steps. </t>
  </si>
  <si>
    <t>Proximity of project to Hospitals/Clinics</t>
  </si>
  <si>
    <t>Proximity of project to Banking Services</t>
  </si>
  <si>
    <t>Proximity of project to Shopping Centers</t>
  </si>
  <si>
    <t>Proximity of project to Schools</t>
  </si>
  <si>
    <t>Proximity of project to Libraries</t>
  </si>
  <si>
    <t>Proximity of project to other Community facilities</t>
  </si>
  <si>
    <t>Proximity of project to Religious facilities</t>
  </si>
  <si>
    <t>xvii.</t>
  </si>
  <si>
    <t>xvi.</t>
  </si>
  <si>
    <t xml:space="preserve">* In some instances, proximity might not be desirable, in which case scores should inverted. </t>
  </si>
  <si>
    <t xml:space="preserve">Estimate the resilience of each natural environment parameter with respect to the four hazards identified in Section 3. Scores may vary depending on type of hazard.  If the degree of resilience is highly uncertain, indicate with a ‘?’ and follow up with team members to determine next steps. </t>
  </si>
  <si>
    <t>List if applicable</t>
  </si>
  <si>
    <t xml:space="preserve">Estimate the resilience of each transportation parameter with respect to the four hazards identified in Section 3.  If the degree of resilience is highly uncertain, indicate with a ‘?’ and follow up with team members to determine next steps. </t>
  </si>
  <si>
    <t xml:space="preserve">Emergency management/resilience staff training </t>
  </si>
  <si>
    <t>COMMUNITY GOVERNANCE, SERVICES &amp; HEALTH</t>
  </si>
  <si>
    <t>Number of voluntary and religious organizations</t>
  </si>
  <si>
    <t>Hazard-related human resources within community</t>
  </si>
  <si>
    <t>Quantity of Commercial Businesses &amp; Retail Services</t>
  </si>
  <si>
    <t>Community health – available health practitioners/100,000 residents</t>
  </si>
  <si>
    <t>Community health - % of people with at least four people to confide in</t>
  </si>
  <si>
    <t>Community health - % of people with a somewhat strong or very strong perception of community belonging</t>
  </si>
  <si>
    <t>Community health – incidence rate of chronic &amp; communicable disease/ 100,000 residents</t>
  </si>
  <si>
    <t>Available Social Services</t>
  </si>
  <si>
    <t>xviii.</t>
  </si>
  <si>
    <t xml:space="preserve">% without post-secondary certificate, diploma or degree </t>
  </si>
  <si>
    <t>DOLLARS</t>
  </si>
  <si>
    <t xml:space="preserve">% households &gt; 30% income on housing </t>
  </si>
  <si>
    <t>% home ownership</t>
  </si>
  <si>
    <t xml:space="preserve">% unemployed </t>
  </si>
  <si>
    <t xml:space="preserve">% not in labour force </t>
  </si>
  <si>
    <t>% commute by vehicle</t>
  </si>
  <si>
    <t>Median annual household income</t>
  </si>
  <si>
    <t xml:space="preserve">Indicate annual dollar amounts. </t>
  </si>
  <si>
    <t>?</t>
  </si>
  <si>
    <t>N/A</t>
  </si>
  <si>
    <t>Community Governance, Services &amp; Health Resilience Score</t>
  </si>
  <si>
    <t>Transportation Resilience Score</t>
  </si>
  <si>
    <t>Natural Environment Resilience Score</t>
  </si>
  <si>
    <t>Built Environment Resilience Score</t>
  </si>
  <si>
    <t xml:space="preserve">Evaluate the proximity of the project with respect to each built environment neighbourhood parameter. Consider each parameter with respect to the four hazards identified in Section 3.
Scoring*(1-5): 1 = Very distant, 3 = Within 20 min. walk/1.5km, 5 = Very close/adjacent, N/A = Not Applicable. 
</t>
  </si>
  <si>
    <t>Infrastructure Resilience Score</t>
  </si>
  <si>
    <t>Resilience &amp; hazard-related staff capacity</t>
  </si>
  <si>
    <t>Assets that could be of assistance during hazard event (e.g. generators, First aid supplies, etc.)</t>
  </si>
  <si>
    <t xml:space="preserve">Indicate percentages of the vulnerable populations listed. No resilience score is required with respect to each hazard. Note any particularities that may be relevant to a specific hazard in the project notes column. </t>
  </si>
  <si>
    <t xml:space="preserve">Indicate percentages of the economic parameters listed. No resilience score is required with respect to each hazard. Note any particularities that may be relevant to a specific hazard in the project notes column. </t>
  </si>
  <si>
    <t>DESCRIPTION OF NEIGHBOURHOOD ASSET</t>
  </si>
  <si>
    <t>Asset 7</t>
  </si>
  <si>
    <t>Asset 8</t>
  </si>
  <si>
    <t>Asset 9</t>
  </si>
  <si>
    <t>Asset 10</t>
  </si>
  <si>
    <t>5a.</t>
  </si>
  <si>
    <t xml:space="preserve">DURATION </t>
  </si>
  <si>
    <t>5b.</t>
  </si>
  <si>
    <t>5d.</t>
  </si>
  <si>
    <t>5c.</t>
  </si>
  <si>
    <t>Outline as many neighbourhood assets as relevant that could improve project resilience to each of the top hazards identified in Section 3. When determining viability for the project, take into consideration that the asset will likely be needed for the larger community.</t>
  </si>
  <si>
    <t>s</t>
  </si>
  <si>
    <t>NEIGHBOURHOOD VULNERABILITIES &amp; RISKS</t>
  </si>
  <si>
    <t>6a.</t>
  </si>
  <si>
    <t>6b.</t>
  </si>
  <si>
    <t>6c.</t>
  </si>
  <si>
    <t>6d.</t>
  </si>
  <si>
    <t>Vulnerability 1</t>
  </si>
  <si>
    <t>NEIGHBOURHOOD VULNERABILITY TO HAZARD</t>
  </si>
  <si>
    <t>VULNERABILITY RANKING</t>
  </si>
  <si>
    <t>Vulnerability 2</t>
  </si>
  <si>
    <t>Vulnerability 3</t>
  </si>
  <si>
    <t>Vulnerability 4</t>
  </si>
  <si>
    <t>Vulnerability 5</t>
  </si>
  <si>
    <t>Vulnerability 6</t>
  </si>
  <si>
    <t>Vulnerability 7</t>
  </si>
  <si>
    <t>Vulnerability 8</t>
  </si>
  <si>
    <t>Vulnerability 9</t>
  </si>
  <si>
    <t>Vulnerability 10</t>
  </si>
  <si>
    <t>short, medium, long term</t>
  </si>
  <si>
    <t>RISK TIME FRAME</t>
  </si>
  <si>
    <t>Immediate, Medium or Long Term</t>
  </si>
  <si>
    <t xml:space="preserve">RISK SCORE </t>
  </si>
  <si>
    <t>Y</t>
  </si>
  <si>
    <t>N</t>
  </si>
  <si>
    <t>SPACE, TIME &amp; OTHER LIMITATIONS</t>
  </si>
  <si>
    <t>Outline as many neighbourhood assets as relevant that could improve project resilience to each of the top hazards identified in Section 3. When determining viability for the project, take into consideration any limitations and that the asset will likely be needed for the larger community.</t>
  </si>
  <si>
    <t>PROJECT VULNERABILITIES &amp; RISKS</t>
  </si>
  <si>
    <t>7a.</t>
  </si>
  <si>
    <t xml:space="preserve">NEIGHBOURHOOD RISK SCORE </t>
  </si>
  <si>
    <t>7b.</t>
  </si>
  <si>
    <t>7c.</t>
  </si>
  <si>
    <t>7d.</t>
  </si>
  <si>
    <t>highest vulnerability =10 to lowest vulnerability =1</t>
  </si>
  <si>
    <t>Neighbourhood Risk</t>
  </si>
  <si>
    <t>Identify if a top five risk (Y/N)</t>
  </si>
  <si>
    <t>TOP PROJECT RISKS</t>
  </si>
  <si>
    <t>TOP NEIGHBOURHOOD RISKS</t>
  </si>
  <si>
    <t>PROJECT VULNERABILITY (OR RISK) TO HAZARD</t>
  </si>
  <si>
    <t>6e.</t>
  </si>
  <si>
    <t>ASSESSMENT NOTES &amp; FOLLOW-UP</t>
  </si>
  <si>
    <t>RISK</t>
  </si>
  <si>
    <t>DESCRIPTION OF NEIGHBOURHOOD RISK</t>
  </si>
  <si>
    <t>COMMENTS &amp; FOLLOW UP</t>
  </si>
  <si>
    <t>8a.</t>
  </si>
  <si>
    <t>Relevant minimum occupant essential needs</t>
  </si>
  <si>
    <t>Essential Need 1</t>
  </si>
  <si>
    <t>Essential Need 2</t>
  </si>
  <si>
    <t>Essential Need 3</t>
  </si>
  <si>
    <t>Essential Need 4</t>
  </si>
  <si>
    <t>Essential Need 5</t>
  </si>
  <si>
    <t>ADAPTATION GOALS</t>
  </si>
  <si>
    <t>Adaptation Goals</t>
  </si>
  <si>
    <t>Adaptation Goal 1</t>
  </si>
  <si>
    <t>Adaptation Goal 2</t>
  </si>
  <si>
    <t>Adaptation Goal 3</t>
  </si>
  <si>
    <t>Adaptation Goal 4</t>
  </si>
  <si>
    <t>Adaptation Goal 5</t>
  </si>
  <si>
    <t>GOAL TYPE</t>
  </si>
  <si>
    <t>TIMEFRAME/DURATION/ RECOVERY TIME</t>
  </si>
  <si>
    <t>8b.</t>
  </si>
  <si>
    <t>8c.</t>
  </si>
  <si>
    <t>8d.</t>
  </si>
  <si>
    <t>DESCRIPTION OF TOP PROJECT RISKS</t>
  </si>
  <si>
    <t>CLIMATE MITIGATION &amp; SUSTAINABILITY GOALS</t>
  </si>
  <si>
    <t>9a.</t>
  </si>
  <si>
    <t>Goal 5</t>
  </si>
  <si>
    <t>Goal 6</t>
  </si>
  <si>
    <t>Goal 7</t>
  </si>
  <si>
    <t>Goal 8</t>
  </si>
  <si>
    <t>Goal 9</t>
  </si>
  <si>
    <t>Goal 10</t>
  </si>
  <si>
    <t>Operational GHGs</t>
  </si>
  <si>
    <t>Embodied GHGs</t>
  </si>
  <si>
    <t xml:space="preserve">Renewable Energy </t>
  </si>
  <si>
    <t>9b.</t>
  </si>
  <si>
    <t>SUSTAINABILITY GOALS</t>
  </si>
  <si>
    <t>Goal 11</t>
  </si>
  <si>
    <t>Goal 12</t>
  </si>
  <si>
    <t>Location &amp; Site, Water, Materials, Health &amp; Indoor Environment, Community &amp; Equity, Other</t>
  </si>
  <si>
    <t>Location &amp; Site</t>
  </si>
  <si>
    <t>Water</t>
  </si>
  <si>
    <t>Materials</t>
  </si>
  <si>
    <t>Health &amp; Indoor Environment</t>
  </si>
  <si>
    <t>Community &amp; Equity</t>
  </si>
  <si>
    <r>
      <t xml:space="preserve">List all applicable sustainability goals. Sustainability goals not captured under climate mitigation would likely fall under the categories below. Note which category the goal falls under.
</t>
    </r>
    <r>
      <rPr>
        <u val="single"/>
        <sz val="11"/>
        <color theme="1"/>
        <rFont val="Source Sans Pro"/>
        <family val="2"/>
      </rPr>
      <t>Location &amp; Site</t>
    </r>
    <r>
      <rPr>
        <sz val="11"/>
        <color theme="1"/>
        <rFont val="Source Sans Pro"/>
        <family val="2"/>
      </rPr>
      <t xml:space="preserve"> – Goals pertaining to the project location and neighbourhood, as well as the project site.
</t>
    </r>
    <r>
      <rPr>
        <u val="single"/>
        <sz val="11"/>
        <color theme="1"/>
        <rFont val="Source Sans Pro"/>
        <family val="2"/>
      </rPr>
      <t>Water</t>
    </r>
    <r>
      <rPr>
        <sz val="11"/>
        <color theme="1"/>
        <rFont val="Source Sans Pro"/>
        <family val="2"/>
      </rPr>
      <t xml:space="preserve"> – Water use reduction and water quality goals. Stormwater management goals would fall under adaptation.
</t>
    </r>
    <r>
      <rPr>
        <u val="single"/>
        <sz val="11"/>
        <color theme="1"/>
        <rFont val="Source Sans Pro"/>
        <family val="2"/>
      </rPr>
      <t xml:space="preserve">Materials </t>
    </r>
    <r>
      <rPr>
        <sz val="11"/>
        <color theme="1"/>
        <rFont val="Source Sans Pro"/>
        <family val="2"/>
      </rPr>
      <t xml:space="preserve"> – Goals pertaining to lifecycle impacts of materials, hazardous chemicals or elements used in building materials, responsible manufacturing and procurement, etc. 
</t>
    </r>
    <r>
      <rPr>
        <u val="single"/>
        <sz val="11"/>
        <color theme="1"/>
        <rFont val="Source Sans Pro"/>
        <family val="2"/>
      </rPr>
      <t>Health &amp; Indoor Environment</t>
    </r>
    <r>
      <rPr>
        <sz val="11"/>
        <color theme="1"/>
        <rFont val="Source Sans Pro"/>
        <family val="2"/>
      </rPr>
      <t xml:space="preserve"> – Goals pertaining to thermal comfort, air quality, daylight, acoustics, active design, social connectivity, food, etc.
</t>
    </r>
    <r>
      <rPr>
        <u val="single"/>
        <sz val="11"/>
        <color theme="1"/>
        <rFont val="Source Sans Pro"/>
        <family val="2"/>
      </rPr>
      <t>Community, Equity &amp; Environmental Justice</t>
    </r>
    <r>
      <rPr>
        <sz val="11"/>
        <color theme="1"/>
        <rFont val="Source Sans Pro"/>
        <family val="2"/>
      </rPr>
      <t xml:space="preserve"> – Goals pertaining to accessible design, community access and engagement, affordable housing, etc.
</t>
    </r>
    <r>
      <rPr>
        <u val="single"/>
        <sz val="11"/>
        <color theme="1"/>
        <rFont val="Source Sans Pro"/>
        <family val="2"/>
      </rPr>
      <t>Other</t>
    </r>
    <r>
      <rPr>
        <sz val="11"/>
        <color theme="1"/>
        <rFont val="Source Sans Pro"/>
        <family val="2"/>
      </rPr>
      <t xml:space="preserve"> - All other sustainability goals.</t>
    </r>
  </si>
  <si>
    <t>ADAPTATION STRATEGIES</t>
  </si>
  <si>
    <t>10a.</t>
  </si>
  <si>
    <t>Proposed Strategy 1</t>
  </si>
  <si>
    <t>Proposed Strategy 2</t>
  </si>
  <si>
    <t>Proposed Strategy 3</t>
  </si>
  <si>
    <t>Proposed Strategy 4</t>
  </si>
  <si>
    <t>Proposed Strategy 5</t>
  </si>
  <si>
    <t>Proposed Strategy 6</t>
  </si>
  <si>
    <t>Proposed Strategy 7</t>
  </si>
  <si>
    <t>Proposed Strategy 8</t>
  </si>
  <si>
    <t>Proposed Strategy 9</t>
  </si>
  <si>
    <t>Proposed Strategy 10</t>
  </si>
  <si>
    <t>TIME LIMITATIONS</t>
  </si>
  <si>
    <t>LIFESPAN CONSIDERATIONS</t>
  </si>
  <si>
    <t>MEETS CODE &amp; ZONING REQUIREMENTS</t>
  </si>
  <si>
    <t>MEETS PROGRAM &amp; OPR</t>
  </si>
  <si>
    <t>Y/N/TBD</t>
  </si>
  <si>
    <t>TBD</t>
  </si>
  <si>
    <t>Partial</t>
  </si>
  <si>
    <t>SELECT FOR FURTHER DEVELOPMENT</t>
  </si>
  <si>
    <t>AVOIDS CONFLICT W/ COMPOUNDING HAZARDS GOALS</t>
  </si>
  <si>
    <t>List the top five risks selected for further investigation &amp; development. Include specific follow up items required.</t>
  </si>
  <si>
    <t>ESSENTIAL NEEDS</t>
  </si>
  <si>
    <t xml:space="preserve">Develop a list of adaptation strategies for each hazard based on the adaptation goals and occupant essential needs outlined in Section 8. Consider strategies that pertain to design and construction, management and operations, and/or neighbourhood assets.
Clarify anticipated timeframes or time limitations of each strategy. Reference the project and system lifespan information in Section 2 to note where adjustments to the strategy would be required over the lifespan of the project.
Determine if the proposed adaptation strategies meet main project requirements from Section 1 and do not conflict with adaptation goals for the other top hazards. </t>
  </si>
  <si>
    <t>10b.</t>
  </si>
  <si>
    <t>10c.</t>
  </si>
  <si>
    <t>10d.</t>
  </si>
  <si>
    <t>10e.</t>
  </si>
  <si>
    <t>FOLLOW UP ON SELECTED ADAPTATION STRATEGIES</t>
  </si>
  <si>
    <t>DESCRIPTION OF STRATEGY</t>
  </si>
  <si>
    <t>FOLLOW UP REQUIRED</t>
  </si>
  <si>
    <t>Strategy 1</t>
  </si>
  <si>
    <t>Strategy 2</t>
  </si>
  <si>
    <t>Strategy 5</t>
  </si>
  <si>
    <t>Strategy 6</t>
  </si>
  <si>
    <t>Strategy 7</t>
  </si>
  <si>
    <t>Strategy 8</t>
  </si>
  <si>
    <t>Strategy 9</t>
  </si>
  <si>
    <t>Strategy 10</t>
  </si>
  <si>
    <t>DATE REQUIRED</t>
  </si>
  <si>
    <t>ACTION BY</t>
  </si>
  <si>
    <t xml:space="preserve">List selected strategies and follow-up tasks required (e.g.  verification for code compliance, cost &amp; technical analysis, etc.) </t>
  </si>
  <si>
    <t>MITIGATION &amp; SUSTAINABILITY STRATEGIES</t>
  </si>
  <si>
    <t>11a.</t>
  </si>
  <si>
    <t>CLIMATE MITIGATION STRATEGIES</t>
  </si>
  <si>
    <t>SUSTAINABILITY STRATEGIES</t>
  </si>
  <si>
    <t>11b.</t>
  </si>
  <si>
    <t>Proposed Strategy 11</t>
  </si>
  <si>
    <t>Proposed Strategy 12</t>
  </si>
  <si>
    <t>FOLLOW UP ON SELECTED SUSTAINABILITY STRATEGIES</t>
  </si>
  <si>
    <t xml:space="preserve">
List selected sustainability strategies and follow-up tasks (e.g.  verification for code compliance, cost &amp; technical analysis, etc.) </t>
  </si>
  <si>
    <t xml:space="preserve">Develop an initial list of climate mitigation strategies based on the goals outlined in Section 9. Initial selection of mitigation strategies should take into account project information from Section 1 and if needed, neighbourhood information from Section 4. For each of the goals, consider strategies that are design and construction-related as well as management and operations-related. 
Determine if the proposed mitigation strategies meet the main project requirements from Section 1 and do not conflict with other mitigation or sustainability goals listed in Section 9.
</t>
  </si>
  <si>
    <t xml:space="preserve">Develop an initial list of sustainability strategies based on the goals outlined in Section 9. Initial selection of sustainability strategies should take into account project information from Section 1 and if needed, neighbourhood information from Section 4. For each of the goals, consider strategies that are design and construction-related as well as management and operations-related. 
Determine if the proposed sustainability strategies meet the main project requirements from Section 1 and do not conflict with other mitigation or sustainability goals listed in Section 9.
</t>
  </si>
  <si>
    <t>ALIGNS WITH OTHER MITIGATION &amp; SUSTAINABILITY GOALS</t>
  </si>
  <si>
    <t>FOLLOW UP ON SELECTED CLIMATE MITIGATION STRATEGIES</t>
  </si>
  <si>
    <t xml:space="preserve">
List selected climate mitigation strategies and follow-up tasks (e.g.  verification for code compliance, cost &amp; technical analysis, etc.) </t>
  </si>
  <si>
    <t>12a.</t>
  </si>
  <si>
    <t>12d</t>
  </si>
  <si>
    <t xml:space="preserve">Alignment with project goals/ requirements </t>
  </si>
  <si>
    <t>12b&amp;c</t>
  </si>
  <si>
    <t>Compounding Hazards</t>
  </si>
  <si>
    <t>HAZARD SCORE</t>
  </si>
  <si>
    <t>Risk = vulnerability ranking x hazard score</t>
  </si>
  <si>
    <t>Risk = vulnerability ranking x hazard  score</t>
  </si>
  <si>
    <t>- Occupant comfort requirements</t>
  </si>
  <si>
    <t>HAZARD SCORING</t>
  </si>
  <si>
    <t>Hazard Name &amp; Description</t>
  </si>
  <si>
    <t>Likely</t>
  </si>
  <si>
    <t>Almost Certain</t>
  </si>
  <si>
    <t>Possible</t>
  </si>
  <si>
    <t>Unlikely</t>
  </si>
  <si>
    <t>Almost Certain not to Happen</t>
  </si>
  <si>
    <t>Ongoing</t>
  </si>
  <si>
    <t>Multiple times/year</t>
  </si>
  <si>
    <t>Annually</t>
  </si>
  <si>
    <t>Every two years</t>
  </si>
  <si>
    <t>Insignificant</t>
  </si>
  <si>
    <t>Minor</t>
  </si>
  <si>
    <t>Moderate</t>
  </si>
  <si>
    <t>Major</t>
  </si>
  <si>
    <t>Catastrophic</t>
  </si>
  <si>
    <t>Minutes</t>
  </si>
  <si>
    <t>Days</t>
  </si>
  <si>
    <t>One week</t>
  </si>
  <si>
    <t>More than one week</t>
  </si>
  <si>
    <t>Weeks</t>
  </si>
  <si>
    <t>Months</t>
  </si>
  <si>
    <t>Years</t>
  </si>
  <si>
    <t>Medium</t>
  </si>
  <si>
    <t>Low</t>
  </si>
  <si>
    <t>Greater than regional</t>
  </si>
  <si>
    <t>Hours or less</t>
  </si>
  <si>
    <t>Project Site</t>
  </si>
  <si>
    <t>Neighbourhood</t>
  </si>
  <si>
    <t>Total Hazard Score</t>
  </si>
  <si>
    <t>High</t>
  </si>
  <si>
    <t>Regional</t>
  </si>
  <si>
    <t>DESCRIPTION OF ADAPTATION STRATEGY &amp; FOLLOW-UP</t>
  </si>
  <si>
    <t>Minimizes additional design costs</t>
  </si>
  <si>
    <t>Minimizes additional construction costs</t>
  </si>
  <si>
    <t>Minimizes operations &amp; maintenance costs</t>
  </si>
  <si>
    <t>Low opportunity costs</t>
  </si>
  <si>
    <t>Low indirect costs</t>
  </si>
  <si>
    <t>Example Strategy 1</t>
  </si>
  <si>
    <t>Example Strategy 2</t>
  </si>
  <si>
    <t>Example Strategy 3</t>
  </si>
  <si>
    <t>Example Strategy 4</t>
  </si>
  <si>
    <t>Example Strategy 5</t>
  </si>
  <si>
    <t>Example Strategy 6</t>
  </si>
  <si>
    <t>Example Strategy 8</t>
  </si>
  <si>
    <t>Example Strategy 9</t>
  </si>
  <si>
    <t>DESCRIPTION OF MITIGATION OR SUSTAINABILITY STRATEGY &amp; FOLLOW-UP</t>
  </si>
  <si>
    <t>SUMMARY OF MITIGATION &amp; SUSTAINABILITY STRATEGIES FOR DEVELOPMENT</t>
  </si>
  <si>
    <t>l</t>
  </si>
  <si>
    <t>12e&amp;f</t>
  </si>
  <si>
    <t>12g</t>
  </si>
  <si>
    <r>
      <t xml:space="preserve">Provide a brief description of the adaptation strategies to be further developed and incorporated into the project. </t>
    </r>
    <r>
      <rPr>
        <u val="single"/>
        <sz val="11"/>
        <color theme="1"/>
        <rFont val="Source Sans Pro"/>
        <family val="2"/>
      </rPr>
      <t>Select strategies that score at least 600 in total and at least 100 in both the Climate Adaptation and the Climate Mitigation &amp; Sustainability categories, with a synergistic strategy scoring above 150 in both</t>
    </r>
    <r>
      <rPr>
        <sz val="11"/>
        <color theme="1"/>
        <rFont val="Source Sans Pro"/>
        <family val="2"/>
      </rPr>
      <t>. Note &amp;  assign specific follow-up items.</t>
    </r>
  </si>
  <si>
    <t>EVALUATION CATEGORIES</t>
  </si>
  <si>
    <t>Less often than every two years</t>
  </si>
  <si>
    <t>Options: Catastrophic, Major, Moderate, Minor, Insignificant</t>
  </si>
  <si>
    <t>Options: Ongoing, Multiple times/year, Annually, Every two years, Less often than every two years</t>
  </si>
  <si>
    <t>Options: Years, Months, Weeks, Days, Hours or less</t>
  </si>
  <si>
    <t>Hours</t>
  </si>
  <si>
    <t>HAZARD A</t>
  </si>
  <si>
    <t>HAZARD B</t>
  </si>
  <si>
    <t>HAZARD C</t>
  </si>
  <si>
    <t>RESILIENCE TO HAZARD A</t>
  </si>
  <si>
    <t>AVOIDS CONFLICT W/ HAZARD B GOALS</t>
  </si>
  <si>
    <t>RESILIENCE TO HAZARD B</t>
  </si>
  <si>
    <t>AVOIDS CONFLICT W/ HAZARD A GOALS</t>
  </si>
  <si>
    <t>RESILIENCE TO HAZARD C</t>
  </si>
  <si>
    <t>AVOIDS CONFLICT W/ HAZARD C GOALS</t>
  </si>
  <si>
    <t>Score from Section 3 
(divided by 10)</t>
  </si>
  <si>
    <t>1. Using the information in Section 1, list at least seven project vulnerabilities to the hazard.  Describe the vulnerabilities in sufficient detail to inform potential adaptation goals and strategies. Consider physical, social, operational and economic vulnerabilities over the project’s lifespan. In addition, list any neighbourhood risks identified in Section 6 that may critically impact the project. 
2. Rank the vulnerabilities from highest to lowest with respect to how they may impact the project.
3. Based on the product of the vulnerability ranking and the individual hazard score from Section 3, identify the five highest project risks (highest scores). Include any neighbourhood risks of high relevance. Given the use of future climate projections, note the estimated risk time frame.</t>
  </si>
  <si>
    <t>Rank the resilience of each neighbourhood parameter with respect to the top hazards identified. If limited information about neighbourhood resilience is available, focus on the most essential parameters to assess relative to each hazard.</t>
  </si>
  <si>
    <t>TOP HAZARDS FROM SECTION 3</t>
  </si>
  <si>
    <t>Focus on resources relevant to the hazard, such as firefighter in a wildfire, electricians in a power outage, healthcare professionals in a heat wave, etc.</t>
  </si>
  <si>
    <t>Options: Greater than regional, Regional Municipality, Neighbourhood, Project Site</t>
  </si>
  <si>
    <t>TOP HAZARD A</t>
  </si>
  <si>
    <t>TOP HAZARD B</t>
  </si>
  <si>
    <t>3c.</t>
  </si>
  <si>
    <t>3d.</t>
  </si>
  <si>
    <t>TOP HAZARD C</t>
  </si>
  <si>
    <t>3e.</t>
  </si>
  <si>
    <t>TOP COMPOUNDING HAZARDS SCENARIO</t>
  </si>
  <si>
    <t>Description of Hazard A</t>
  </si>
  <si>
    <t>Description of Hazard B</t>
  </si>
  <si>
    <t>Description of Hazard C</t>
  </si>
  <si>
    <t>Description of Compounding Hazards</t>
  </si>
  <si>
    <t>Identify and describe the hazard with the highest score from Section 3a.</t>
  </si>
  <si>
    <t>Anticipated Duration of Event &amp; Recovery to 90% function</t>
  </si>
  <si>
    <t>Exposure of residents/asset to hazard</t>
  </si>
  <si>
    <t>Affected area addresses the degree to which the hazard impact goes beyond the project site. A larger impacted area may increase the overall hazard risk due to greater stresses on the community or region, and potentially fewer community resources to assist the project.</t>
  </si>
  <si>
    <t>Variability of hazard projections</t>
  </si>
  <si>
    <t>Brief description of the top hazards of concern. Include at least one compounding hazards scenario. When determining the hazards, consider past, present and future conditions and identify the worst case hazards scenario.</t>
  </si>
  <si>
    <t xml:space="preserve">Use existing municipal, provincial or other official documentation to determine and evaluate key hazards. Use both projected and historical data. If official information is not available, defer to guidance provided by climate scientists and/or adaptation consultant. Hazards may vary locally or on a site-by-site basis as compared to municipal or regional information. See Glossary in IBAMA Reference Guide for definition of compounding hazards. </t>
  </si>
  <si>
    <t>Consider duration of the actual event, as well as duration of recovery to project and to any essential neighborhood services and infrastructure that impacts the project or residents.</t>
  </si>
  <si>
    <t>Exposure pertains to the degree which residents or the property may be impacted directly by the hazard. In the example of a moderate flood, the exposure might be high for the basement and ground floor, but not for the apartment floors, creating an overall "Medium" score.</t>
  </si>
  <si>
    <t>Variability refers both to the degree of confidence in current hazard projections and the degree to which the projections may change over the lifespan of the project. Low variability results in a lower hazard score as it enables the project team to more reliably anticipate hazards and develop appropriate solutions.</t>
  </si>
  <si>
    <t>RELATED HAZARD(S)</t>
  </si>
  <si>
    <t>INSTRUCTIONS FOR USE</t>
  </si>
  <si>
    <r>
      <rPr>
        <i/>
        <sz val="11"/>
        <rFont val="Source Sans Pro SemiBold"/>
        <family val="2"/>
      </rPr>
      <t>Please do not modify the Excel fields or add rows/columns, as this could cause linkage or calculation errors.</t>
    </r>
    <r>
      <rPr>
        <i/>
        <sz val="11"/>
        <rFont val="Source Sans Pro"/>
        <family val="2"/>
      </rPr>
      <t xml:space="preserve"> </t>
    </r>
    <r>
      <rPr>
        <sz val="11"/>
        <rFont val="Source Sans Pro"/>
        <family val="2"/>
      </rPr>
      <t>If additional hazards, risks or strategies are being explored, save supplementary versions of the document.</t>
    </r>
  </si>
  <si>
    <t xml:space="preserve">The IBAMA Excel tool is to be used to input relevant information in each of the sequential steps of the IBAMA  process. The tool should be used in along with the IBAMA reference guide, which provides instructions on how to proceed through each step of the framework. </t>
  </si>
  <si>
    <t xml:space="preserve">Cells in several sections have pull-down menus where team members are asked to evaluate, rank, or select the most appropriate option. In most cases, selection from the pull down menu will translate into a score that is used in the assessment process. In section 12, these scores are also represented in bar and radar charts, which help project teams compare proposed strategies. </t>
  </si>
  <si>
    <t xml:space="preserve">Most tabs in this document are organized into rows and columns which either list parameter titles or actions, require project team inputs, or provide instructions. There are also columns for project teams to include additional notes, cite references being used, and indicate who has completed each of the inputs. Cells that are locked require no inputs or modifications. </t>
  </si>
  <si>
    <t>IBAMA SUMMARY FOR PROJECT TEAM</t>
  </si>
  <si>
    <t>PROJECT RISKS TO HAZARD A</t>
  </si>
  <si>
    <t>STRATEGIES TO MEET ADAPTATION GOALS</t>
  </si>
  <si>
    <t>TOP HAZARDS, PROJECT RISKS, ADAPTATION GOALS &amp; SELECTED STRATEGIES</t>
  </si>
  <si>
    <t>PROJECT RISKS TO HAZARD B</t>
  </si>
  <si>
    <t>PROJECT RISKS TO HAZARD C</t>
  </si>
  <si>
    <t>PROJECT RISKS TO COMPOUNDING HAZARDS</t>
  </si>
  <si>
    <t>CLIMATE MITIGATION GOALS, SUSTAINABILITY GOALS &amp; SELECTED STRATEGIES</t>
  </si>
  <si>
    <t>CLIMATE MITIGATION</t>
  </si>
  <si>
    <t>STRATEGIES TO MEET MITIGATION GOALS</t>
  </si>
  <si>
    <t>MITIGATION GOAL 1</t>
  </si>
  <si>
    <t>MITIGATION GOAL 2</t>
  </si>
  <si>
    <t>MITIGATION GOAL 3</t>
  </si>
  <si>
    <t>MITIGATION GOAL 4</t>
  </si>
  <si>
    <t>SUSTAINABILITY GOAL 1</t>
  </si>
  <si>
    <t>SUSTAINABILITY GOAL 4</t>
  </si>
  <si>
    <t>SUSTAINABILITY GOAL 3</t>
  </si>
  <si>
    <t>SUSTAINABILITY GOAL 2</t>
  </si>
  <si>
    <t>SUSTAINABILITY</t>
  </si>
  <si>
    <t>STRATEGIES TO MEET SUSTAINABILITY GOALS</t>
  </si>
  <si>
    <t>KEY CONTACTS FOR ADDITIONAL INFORMATION ON GOALS &amp; STRATEGIES</t>
  </si>
  <si>
    <t>NAME</t>
  </si>
  <si>
    <t>AREA OF EXPERTISE</t>
  </si>
  <si>
    <t>CONTACT DETAILS</t>
  </si>
  <si>
    <t>PROJECT NAME</t>
  </si>
  <si>
    <t>PROJECT ADDRESS</t>
  </si>
  <si>
    <t>NEIGHBOURHOOD</t>
  </si>
  <si>
    <t>ANTICIPATED PROJECT LIFESPAN</t>
  </si>
  <si>
    <t>Identify and describe the hazard with the second highest score from Section 3a.</t>
  </si>
  <si>
    <t>Identify and describe the compounding hazard with the highest score from Section 3a.</t>
  </si>
  <si>
    <r>
      <t xml:space="preserve">Provide a brief description of the mitigation or sustainability strategies to be further developed and incorporated into the project. </t>
    </r>
    <r>
      <rPr>
        <u val="single"/>
        <sz val="11"/>
        <color theme="1"/>
        <rFont val="Source Sans Pro"/>
        <family val="2"/>
      </rPr>
      <t>Select strategies that score at least 600 in total and at least 100 in both the Climate Adaptation and the Climate Mitigation &amp; Sustainability categories, with a synergistic strategy scoring above 150 in both</t>
    </r>
    <r>
      <rPr>
        <sz val="11"/>
        <color theme="1"/>
        <rFont val="Source Sans Pro"/>
        <family val="2"/>
      </rPr>
      <t>. Note &amp;  assign specific follow-up items.</t>
    </r>
  </si>
  <si>
    <r>
      <t xml:space="preserve">This document is organized according to each of the 12 sections of the framework, plus a final project summary tab. </t>
    </r>
    <r>
      <rPr>
        <i/>
        <sz val="11"/>
        <color theme="1"/>
        <rFont val="Source Sans Pro SemiBold"/>
        <family val="2"/>
      </rPr>
      <t>Please use the tool sequentially</t>
    </r>
    <r>
      <rPr>
        <sz val="11"/>
        <color theme="1"/>
        <rFont val="Source Sans Pro"/>
        <family val="2"/>
      </rPr>
      <t>, beginning in Section 1, as some inputs in earlier sections will automatically populate cells in later sections. Adjustments and iterations will also occur over the course of the project. As such, inputs should be updated on a regular basis as new information is obtained, goals change, or strategies evolve. It is advisable to keep a record of changes throughout by saving new versions of the Excel document each time changes are made. One person from the project team should be assigned to managing the tool, coordinating information and inputs, and distributing updated versions to team members.</t>
    </r>
  </si>
  <si>
    <t xml:space="preserve">- Other Regulations </t>
  </si>
  <si>
    <t>- Other requirements (e.g. Green Building Rating Requirements)</t>
  </si>
  <si>
    <t>Funder</t>
  </si>
  <si>
    <t>Indigenous Territory &amp; Stakeholders</t>
  </si>
  <si>
    <t>Input territory general information, and names &amp; contact information of Indigenous stakeholders to provide additional information.</t>
  </si>
  <si>
    <t>List contact name(s) of person(s) who can consult on LEK.</t>
  </si>
  <si>
    <t>Provide link to additional relevant documents.</t>
  </si>
  <si>
    <t>Project's purpose and guiding principles</t>
  </si>
  <si>
    <t>Estimated costs associated with IBAMA Process (in $)</t>
  </si>
  <si>
    <t>Soft project costs (in $)</t>
  </si>
  <si>
    <t>Construction budget (in $)</t>
  </si>
  <si>
    <t>Annual operations budget (in $/year)</t>
  </si>
  <si>
    <t>Anticipated value to be added from adaptation, mitigation and sustainability measures (in $ or qualities)</t>
  </si>
  <si>
    <t>- Official Community Plan (OCP)</t>
  </si>
  <si>
    <t>- Soil &amp; Topographical Conditions</t>
  </si>
  <si>
    <t xml:space="preserve">- On-site Food Cultivation Opportunities </t>
  </si>
  <si>
    <t xml:space="preserve">- Contamination &amp; Remediation Needs </t>
  </si>
  <si>
    <t>- Air &amp; Noise Quality</t>
  </si>
  <si>
    <t>- Other Features (social spaces, design for age features, services &amp; amenity spaces)</t>
  </si>
  <si>
    <t>Low, Middle, High Income, Mixed.</t>
  </si>
  <si>
    <t>e.g. LGBTQ+, domestic violence survivors, homeless, recovering addicts, etc. Include estimated percentages if available.</t>
  </si>
  <si>
    <t>Disability (%)</t>
  </si>
  <si>
    <t>Consult local heath authority for additional information, as well as IBAMA Reference Guide - Section 1 Resources</t>
  </si>
  <si>
    <t>PROJECT INFORMATION</t>
  </si>
  <si>
    <t>Local Ecological Knowledge (LEK)</t>
  </si>
  <si>
    <t>Similar to a mission statement. Describe  purpose of the project and the main principles that should guide the overall design and development process.</t>
  </si>
  <si>
    <t>Additional soft costs associated with the IBAMA process (consultant fees, data acquisition, etc.)</t>
  </si>
  <si>
    <t>List expected benefits to be added to the project as a result of the adaptation, mitigation and sustainability measures. Benefits can be listed quantitatively in dollars or qualitatively. Benefits can relate to the project or to the greater community.</t>
  </si>
  <si>
    <t>Broadly note any potential infrastructure vulnerabilities to hazards such ageing power or sewer lines, poor road drainage, or limited site access. This will be reviewed in further detail in Section 7.</t>
  </si>
  <si>
    <t>Broadly note any potential site vulnerabilities to hazards such as coastal or riverine adjacency, location at the wildland urban interface (WUI), unstable soil conditions, etc. This will be reviewed in further detail in Section 7.</t>
  </si>
  <si>
    <t>IPCC Climate Scenarios &amp; General Target Year</t>
  </si>
  <si>
    <t xml:space="preserve">Other Climate Data </t>
  </si>
  <si>
    <t>Multiple climate scenarios and target years should be considered to optimize the design. Sufficiently granular data may be difficult to achieve if the region or municipality has not already provided it. Consider hiring a climate scientist to work with the engineering team to help determine possible scenarios.</t>
  </si>
  <si>
    <t>Climate Analog Location</t>
  </si>
  <si>
    <t>Climate-analog mapping involves matching the expected future climate at a location with the current climate of another, potentially familiar, location - thereby providing a more relatable, place-based assessment of climate change.</t>
  </si>
  <si>
    <t xml:space="preserve">Listed other climate data to be used, such as historical data to capture peak design conditions and hazard frequency, or current data to identify climate shifts that are already occurring. </t>
  </si>
  <si>
    <t>Identify the IPCC Climate Change Scenarios to be used for the project (RCP 8.5, 6.0, 4.5, or 2.6, as well as the target years based on the lifespan of the project. Reference the official scenarios and climate data adopted by the municipality. Reference official provincial or territorial information if local information is not available. Include links to weather files associated with the selected future climate scenarios for use in energy and thermal comfort modeling when developing mitigation and adaptation strategies.</t>
  </si>
  <si>
    <t>Both historical climate data and future projects should be considered to optimize the design.</t>
  </si>
  <si>
    <t>Once the main future climate scenarios have been  established, identify a location that currently has a climate similar to the predicted future climate of the project's location.</t>
  </si>
  <si>
    <t>IPCC Scenarios &amp; target years</t>
  </si>
  <si>
    <t>IPCC Climate scenario and years from Section 2a.</t>
  </si>
  <si>
    <t>See existing municipal, provincial or other government documentation to help determine intensity/ severity ranking.</t>
  </si>
  <si>
    <t>Identify and describe the hazard with the third highest score from Section 3a.</t>
  </si>
  <si>
    <t>Compounding hazards are multiple natural or climate hazard events occurring concurrently or at around the same time. This can also include the same hazard occurring multiple times within a short period, such as multiple heavy rainfalls over consecutive days.</t>
  </si>
  <si>
    <t>Scores are tallied with 100% weighting for criteria iii., iv., v., &amp; vi., and 50% weighting for criteria vii. &amp; viii.</t>
  </si>
  <si>
    <t xml:space="preserve">Proximity of project to healthy &amp; affordable food </t>
  </si>
  <si>
    <t>Density of Fuel &amp; Charging Stations</t>
  </si>
  <si>
    <t xml:space="preserve">% Indigenous </t>
  </si>
  <si>
    <t>% ethno-racial</t>
  </si>
  <si>
    <t>% immigrants</t>
  </si>
  <si>
    <t>% with disability</t>
  </si>
  <si>
    <t>% homeless</t>
  </si>
  <si>
    <t>% other demographic (gender, LGBTQ+, etc.)</t>
  </si>
  <si>
    <t xml:space="preserve">When determining resilience scores, consider factors such as: age, current physical condition, estimated original design criteria, service capacity, redundant design systems, maintenance schedules and budgets, past system events, system capacity with respect to future climate projections.                                                                       </t>
  </si>
  <si>
    <t>When determining resilience scores, consider factors such as: age, physical condition, service capacity, systems redundancy, performance in past hazard events.</t>
  </si>
  <si>
    <t xml:space="preserve">When determining resilience scores for air and water quality, consider existing government indicators and historical data from past events. Scores may vary depending on type of hazard, especially regarding land use and public space variables. For example, more green space could be a detriment in an area with high wildfire risk. </t>
  </si>
  <si>
    <t>When determining resilience scores for transportation, consider resources such as LEED v4.1 LT Credit: Access to Quality Transit, LEED v4 ND NPD Credit: Connected and Open Community, Walk Score®, and Bike Score®. Scores and applicability may vary depending on type of hazard (i.e. flooding is likely to result in low public transportation resilience, whereas heat waves may minimally impact service).</t>
  </si>
  <si>
    <t>Evaluate the resilience of each community governance, services and health parameter with respect to the four hazards identified in Section 3. Scores may vary depending on type of hazard. If the degree of resilience is highly uncertain, indicate with a ‘?’ and follow up with team members to determine next steps. 
When determining resilience  scores for governance factors, meet with municipal resilience officers and emergency managers, and consult resources such as ICLEI Canada to assist with comparative references.
When determining resilience scores for services, higher quantities typically correlate (though not always) with higher levels resilience.  
When determining resilience scores for health and social services compare metrics provincial and federal averages.</t>
  </si>
  <si>
    <t>Provide sufficient detail and description to help determine if neighbourhood assets could be viable. Focus on assets that are relevant to the project, its residents, and operations team. Assessment of the duration of the asset should be in reference to the project's lifespan.</t>
  </si>
  <si>
    <t xml:space="preserve">1. Based on the lowest resiliency scores in Section 4 (score of 3 or less per parameter), list at least ten neighbourhood vulnerabilities to each hazard. In identifying vulnerabilities, reference only the Section 4 parameters relevant to the hazards. Rank the vulnerabilities from highest to lowest with respect to how they may impact the project.
2. Based on the product of the vulnerability ranking and the individual hazard score from Section 3, identify at minimum the five highest neighbourhood risks (highest scores) for each hazard and note the estimated risk time frame.
</t>
  </si>
  <si>
    <t>Occupant, Asset, Community or Other</t>
  </si>
  <si>
    <t>1.The hazard and top three associated risks will be automatically input from Section 3 &amp; 7 tabs. 
2. If you anticipate having occupant-related goals, establish the criteria for the occupants’ essential needs relevant to the hazard's risks. 
3. Identify the most important adaptation goals during and following the hazard event. 
4. Identify the type of goal: occupant-based, asset-based, or other (e.g. community goal)</t>
  </si>
  <si>
    <t>Minimum top three risks from Section 7a)</t>
  </si>
  <si>
    <t>Minimum top three risks from Section 7b)</t>
  </si>
  <si>
    <t>Minimum top three risks from Section 7c)</t>
  </si>
  <si>
    <t>Minimum top three risks from Section 7d)</t>
  </si>
  <si>
    <t>Operational GHGs, Embodied GHGs, Renewable energy, GHG Sequestration</t>
  </si>
  <si>
    <r>
      <t xml:space="preserve">List all applicable climate mitigation goals. When setting goals, take into account future climate projections based the project’s lifespan. Note the type of mitigation goal as follows:
</t>
    </r>
    <r>
      <rPr>
        <u val="single"/>
        <sz val="11"/>
        <color theme="1"/>
        <rFont val="Source Sans Pro"/>
        <family val="2"/>
      </rPr>
      <t>Operational GHG Emissions</t>
    </r>
    <r>
      <rPr>
        <sz val="11"/>
        <color theme="1"/>
        <rFont val="Source Sans Pro"/>
        <family val="2"/>
      </rPr>
      <t xml:space="preserve"> – GHG emissions associated with the operation of a building. This includes emissions from non-renewable energy consumption and from refrigerant and fire suppression gas leakage.
</t>
    </r>
    <r>
      <rPr>
        <u val="single"/>
        <sz val="11"/>
        <color theme="1"/>
        <rFont val="Source Sans Pro"/>
        <family val="2"/>
      </rPr>
      <t>Embodied GHG Emissions</t>
    </r>
    <r>
      <rPr>
        <sz val="11"/>
        <color theme="1"/>
        <rFont val="Source Sans Pro"/>
        <family val="2"/>
      </rPr>
      <t xml:space="preserve"> – GHG emissions associated with extraction, production, transportation and eventual disposal of construction materials in a building, as well as the construction, renovation and repair of the building.  
</t>
    </r>
    <r>
      <rPr>
        <u val="single"/>
        <sz val="11"/>
        <color theme="1"/>
        <rFont val="Source Sans Pro"/>
        <family val="2"/>
      </rPr>
      <t>Renewable Energy Production</t>
    </r>
    <r>
      <rPr>
        <sz val="11"/>
        <color theme="1"/>
        <rFont val="Source Sans Pro"/>
        <family val="2"/>
      </rPr>
      <t xml:space="preserve"> – Production of on-site energy from renewable resources such as solar and wind. 
</t>
    </r>
    <r>
      <rPr>
        <u val="single"/>
        <sz val="11"/>
        <color theme="1"/>
        <rFont val="Source Sans Pro"/>
        <family val="2"/>
      </rPr>
      <t>GHG Sequestration</t>
    </r>
    <r>
      <rPr>
        <sz val="11"/>
        <color theme="1"/>
        <rFont val="Source Sans Pro"/>
        <family val="2"/>
      </rPr>
      <t xml:space="preserve"> - Capture and storage of GHGs, typically through landscape-based solutions.</t>
    </r>
  </si>
  <si>
    <t>GHG Sequestration</t>
  </si>
  <si>
    <t>Y/N/Partial/TBD</t>
  </si>
  <si>
    <t>Effectiveness in reducing GHGs</t>
  </si>
  <si>
    <t>Contributes to occupant health, comfort and well-being</t>
  </si>
  <si>
    <t>Redresses current inequities or improves equity</t>
  </si>
  <si>
    <t>Minimizes total project costs</t>
  </si>
  <si>
    <t>High resilience dividends &amp; value-added</t>
  </si>
  <si>
    <t>Indirect Costs &amp; Benefits</t>
  </si>
  <si>
    <t>Avoids hazard-related costs (avoided costs or losses)</t>
  </si>
  <si>
    <r>
      <t xml:space="preserve">Distribute </t>
    </r>
    <r>
      <rPr>
        <i/>
        <u val="single"/>
        <sz val="11"/>
        <color theme="1"/>
        <rFont val="Source Sans Pro"/>
        <family val="2"/>
      </rPr>
      <t>200 points</t>
    </r>
    <r>
      <rPr>
        <i/>
        <sz val="11"/>
        <color theme="1"/>
        <rFont val="Source Sans Pro"/>
        <family val="2"/>
      </rPr>
      <t xml:space="preserve"> amongst the following criteria, allocating more points to criteria with higher priorities. If the criteria is not applicable, 0 points can be noted.</t>
    </r>
    <r>
      <rPr>
        <i/>
        <u val="single"/>
        <sz val="11"/>
        <color theme="1"/>
        <rFont val="Source Sans Pro"/>
        <family val="2"/>
      </rPr>
      <t xml:space="preserve"> A minimum of 25 points each must be allocated for Criteria A1. &amp; Criteria M1.</t>
    </r>
  </si>
  <si>
    <t>For the criteria below, evaluate the adaptation strategies proposed for each of the top hazards. Strategies should be assessed as High, Medium or Low, with High always being a favorable answer (e.g. a low cost increase would be scored as "H", and a high cost increase scored as a "L")</t>
  </si>
  <si>
    <t>For the criteria below, evaluate the mitigation or sustainability strategies proposed for each of the goals identified. Strategies should be assessed as High, Medium or Low, with High always being a favorable answer (e.g. a low cost increase would be scored as "H", and a high cost increase scored as a "L")</t>
  </si>
  <si>
    <t>MUNICIPALITY</t>
  </si>
  <si>
    <t>OWNER</t>
  </si>
  <si>
    <t>MANAGER/OPERATOR</t>
  </si>
  <si>
    <t>CLIMATE SCENARIOS &amp; PRIMARY TARGET YEAR</t>
  </si>
  <si>
    <t>PROJECT DEMOGRAPHICS</t>
  </si>
  <si>
    <t>TYPOLOGY</t>
  </si>
  <si>
    <t>UNIT MIX</t>
  </si>
  <si>
    <t>PROJECT PURPOSE &amp; PRINCIPLES STATEMENT</t>
  </si>
  <si>
    <t>Project schedule &amp; milestones</t>
  </si>
  <si>
    <t>Indicate project schedule for each of the project phases with estimated dates and duration (in months) of each phase.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</si>
</sst>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4">
    <font>
      <sz val="11"/>
      <color theme="1"/>
      <name val="Calibri"/>
      <family val="2"/>
      <scheme val="minor"/>
    </font>
    <font>
      <sz val="10"/>
      <name val="Arial"/>
      <family val="2"/>
    </font>
    <font>
      <b/>
      <sz val="11"/>
      <color theme="1"/>
      <name val="Calibri"/>
      <family val="2"/>
      <scheme val="minor"/>
    </font>
    <font>
      <u val="single"/>
      <sz val="11"/>
      <color theme="1"/>
      <name val="Calibri"/>
      <family val="2"/>
      <scheme val="minor"/>
    </font>
    <font>
      <i/>
      <sz val="11"/>
      <color theme="1"/>
      <name val="Calibri"/>
      <family val="2"/>
      <scheme val="minor"/>
    </font>
    <font>
      <b/>
      <sz val="11"/>
      <color rgb="FFFF0000"/>
      <name val="Calibri"/>
      <family val="2"/>
      <scheme val="minor"/>
    </font>
    <font>
      <sz val="11"/>
      <color theme="9" tint="-0.24997000396251678"/>
      <name val="Calibri"/>
      <family val="2"/>
      <scheme val="minor"/>
    </font>
    <font>
      <b/>
      <i/>
      <sz val="11"/>
      <color theme="1"/>
      <name val="Calibri"/>
      <family val="2"/>
      <scheme val="minor"/>
    </font>
    <font>
      <u val="single"/>
      <sz val="11"/>
      <color theme="10"/>
      <name val="Calibri"/>
      <family val="2"/>
      <scheme val="minor"/>
    </font>
    <font>
      <b/>
      <u val="single"/>
      <sz val="11"/>
      <color theme="1"/>
      <name val="Calibri"/>
      <family val="2"/>
      <scheme val="minor"/>
    </font>
    <font>
      <sz val="11"/>
      <color rgb="FFFF0000"/>
      <name val="Calibri"/>
      <family val="2"/>
      <scheme val="minor"/>
    </font>
    <font>
      <sz val="8"/>
      <name val="Calibri"/>
      <family val="2"/>
      <scheme val="minor"/>
    </font>
    <font>
      <sz val="11"/>
      <color theme="1"/>
      <name val="Source Sans Pro"/>
      <family val="2"/>
    </font>
    <font>
      <b/>
      <i/>
      <u val="single"/>
      <sz val="11"/>
      <color theme="1"/>
      <name val="Source Sans Pro"/>
      <family val="2"/>
    </font>
    <font>
      <b/>
      <i/>
      <sz val="11"/>
      <color theme="1"/>
      <name val="Source Sans Pro"/>
      <family val="2"/>
    </font>
    <font>
      <b/>
      <sz val="11"/>
      <color theme="1"/>
      <name val="Source Sans Pro"/>
      <family val="2"/>
    </font>
    <font>
      <b/>
      <u val="single"/>
      <sz val="11"/>
      <color theme="1"/>
      <name val="Source Sans Pro"/>
      <family val="2"/>
    </font>
    <font>
      <i/>
      <sz val="11"/>
      <color theme="1"/>
      <name val="Source Sans Pro"/>
      <family val="2"/>
    </font>
    <font>
      <i/>
      <u val="single"/>
      <sz val="11"/>
      <color theme="1"/>
      <name val="Source Sans Pro"/>
      <family val="2"/>
    </font>
    <font>
      <sz val="11"/>
      <name val="Source Sans Pro"/>
      <family val="2"/>
    </font>
    <font>
      <b/>
      <sz val="11"/>
      <name val="Source Sans Pro"/>
      <family val="2"/>
    </font>
    <font>
      <sz val="11"/>
      <color theme="9" tint="-0.24997000396251678"/>
      <name val="Source Sans Pro"/>
      <family val="2"/>
    </font>
    <font>
      <sz val="11"/>
      <color rgb="FFFF0000"/>
      <name val="Source Sans Pro"/>
      <family val="2"/>
    </font>
    <font>
      <sz val="11"/>
      <color theme="1"/>
      <name val="Source Sans Pro SemiBold"/>
      <family val="2"/>
    </font>
    <font>
      <b/>
      <sz val="11"/>
      <color theme="1"/>
      <name val="Source Sans Pro SemiBold"/>
      <family val="2"/>
    </font>
    <font>
      <u val="single"/>
      <sz val="11"/>
      <color theme="1"/>
      <name val="Source Sans Pro SemiBold"/>
      <family val="2"/>
    </font>
    <font>
      <i/>
      <sz val="11"/>
      <name val="Source Sans Pro"/>
      <family val="2"/>
    </font>
    <font>
      <b/>
      <sz val="11"/>
      <color rgb="FFFF0000"/>
      <name val="Source Sans Pro"/>
      <family val="2"/>
    </font>
    <font>
      <b/>
      <u val="single"/>
      <sz val="11"/>
      <color theme="1"/>
      <name val="Source Sans Pro SemiBold"/>
      <family val="2"/>
    </font>
    <font>
      <b/>
      <sz val="11"/>
      <color theme="1"/>
      <name val="Source Sans Pro Light"/>
      <family val="2"/>
    </font>
    <font>
      <b/>
      <sz val="11"/>
      <color theme="1"/>
      <name val="Segoe UI Semibold"/>
      <family val="2"/>
    </font>
    <font>
      <b/>
      <sz val="11"/>
      <color rgb="FFFF0000"/>
      <name val="Segoe UI Semibold"/>
      <family val="2"/>
    </font>
    <font>
      <b/>
      <sz val="11"/>
      <name val="Segoe UI Semibold"/>
      <family val="2"/>
    </font>
    <font>
      <sz val="11"/>
      <name val="Source Sans Pro SemiBold"/>
      <family val="2"/>
    </font>
    <font>
      <u val="single"/>
      <sz val="11"/>
      <color theme="1"/>
      <name val="Source Sans Pro"/>
      <family val="2"/>
    </font>
    <font>
      <b/>
      <i/>
      <sz val="11"/>
      <color theme="1"/>
      <name val="Source Sans Pro SemiBold"/>
      <family val="2"/>
    </font>
    <font>
      <sz val="16"/>
      <color theme="1"/>
      <name val="Source Sans Pro SemiBold"/>
      <family val="2"/>
    </font>
    <font>
      <i/>
      <sz val="11"/>
      <color theme="1"/>
      <name val="Source Sans Pro SemiBold"/>
      <family val="2"/>
    </font>
    <font>
      <b/>
      <u val="single"/>
      <sz val="11"/>
      <name val="Source Sans Pro"/>
      <family val="2"/>
    </font>
    <font>
      <sz val="14"/>
      <color theme="1"/>
      <name val="Source Sans Pro SemiBold"/>
      <family val="2"/>
    </font>
    <font>
      <sz val="10"/>
      <color theme="1"/>
      <name val="Source Sans Pro SemiBold"/>
      <family val="2"/>
    </font>
    <font>
      <b/>
      <sz val="11"/>
      <name val="Source Sans Pro Light"/>
      <family val="2"/>
    </font>
    <font>
      <sz val="10"/>
      <name val="Source Sans Pro SemiBold"/>
      <family val="2"/>
    </font>
    <font>
      <i/>
      <sz val="11"/>
      <name val="Source Sans Pro SemiBold"/>
      <family val="2"/>
    </font>
    <font>
      <sz val="12"/>
      <color rgb="FF000000" tint="0.5"/>
      <name val="Source Sans Pro SemiBold"/>
      <family val="2"/>
    </font>
    <font>
      <sz val="9"/>
      <color theme="1" tint="0.35"/>
      <name val="Source Sans Pro SemiBold"/>
      <family val="2"/>
    </font>
    <font>
      <sz val="9"/>
      <color theme="1" tint="0.35"/>
      <name val="+mn-cs"/>
      <family val="2"/>
    </font>
    <font>
      <sz val="12"/>
      <color theme="1" tint="0.5"/>
      <name val="Source Sans Pro SemiBold"/>
      <family val="2"/>
    </font>
    <font>
      <sz val="10"/>
      <color theme="1" tint="0.35"/>
      <name val="Source Sans Pro SemiBold"/>
      <family val="2"/>
    </font>
    <font>
      <b/>
      <sz val="9"/>
      <color theme="1" tint="0.35"/>
      <name val="Source Sans Pro"/>
      <family val="2"/>
    </font>
    <font>
      <sz val="10"/>
      <color theme="1" tint="0.35"/>
      <name val="Source Sans Pro"/>
      <family val="2"/>
    </font>
    <font>
      <b/>
      <sz val="10"/>
      <color theme="1" tint="0.35"/>
      <name val="Source Sans Pro Light"/>
      <family val="2"/>
    </font>
    <font>
      <sz val="14"/>
      <color rgb="FF000000" tint="0.5"/>
      <name val="Source Sans Pro SemiBold"/>
      <family val="2"/>
    </font>
    <font>
      <b/>
      <sz val="10"/>
      <color rgb="FF000000"/>
      <name val="Yu Gothic UI Light"/>
      <family val="2"/>
    </font>
  </fonts>
  <fills count="13">
    <fill>
      <patternFill/>
    </fill>
    <fill>
      <patternFill patternType="gray125"/>
    </fill>
    <fill>
      <patternFill patternType="solid">
        <fgColor theme="7" tint="0.39998000860214233"/>
        <bgColor indexed="64"/>
      </patternFill>
    </fill>
    <fill>
      <patternFill patternType="solid">
        <fgColor rgb="FFCCFF9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2" tint="-0.24997000396251678"/>
        <bgColor indexed="64"/>
      </patternFill>
    </fill>
    <fill>
      <patternFill patternType="solid">
        <fgColor rgb="FFFFCCFF"/>
        <bgColor indexed="64"/>
      </patternFill>
    </fill>
    <fill>
      <patternFill patternType="solid">
        <fgColor rgb="FFFFFFCC"/>
        <bgColor indexed="64"/>
      </patternFill>
    </fill>
    <fill>
      <patternFill patternType="solid">
        <fgColor theme="2"/>
        <bgColor indexed="64"/>
      </patternFill>
    </fill>
    <fill>
      <patternFill patternType="solid">
        <fgColor theme="2" tint="-0.09996999800205231"/>
        <bgColor indexed="64"/>
      </patternFill>
    </fill>
    <fill>
      <patternFill patternType="solid">
        <fgColor theme="0"/>
        <bgColor indexed="64"/>
      </patternFill>
    </fill>
    <fill>
      <patternFill patternType="solid">
        <fgColor rgb="FFFFFF00"/>
        <bgColor indexed="64"/>
      </patternFill>
    </fill>
  </fills>
  <borders count="73">
    <border>
      <left/>
      <right/>
      <top/>
      <bottom/>
      <diagonal/>
    </border>
    <border>
      <left style="hair"/>
      <right style="hair"/>
      <top style="hair"/>
      <bottom style="hair"/>
    </border>
    <border>
      <left style="hair"/>
      <right style="hair"/>
      <top/>
      <bottom style="hair"/>
    </border>
    <border>
      <left/>
      <right/>
      <top style="hair"/>
      <bottom style="hair"/>
    </border>
    <border>
      <left/>
      <right style="hair"/>
      <top style="hair"/>
      <bottom style="hair"/>
    </border>
    <border>
      <left/>
      <right style="hair"/>
      <top/>
      <bottom style="hair"/>
    </border>
    <border>
      <left style="thin"/>
      <right style="hair"/>
      <top style="hair"/>
      <bottom style="hair"/>
    </border>
    <border>
      <left style="hair"/>
      <right style="thin"/>
      <top style="hair"/>
      <bottom style="hair"/>
    </border>
    <border>
      <left style="hair"/>
      <right style="hair"/>
      <top style="thin"/>
      <bottom style="thin"/>
    </border>
    <border>
      <left style="thin"/>
      <right style="thin"/>
      <top style="thin"/>
      <bottom style="thin"/>
    </border>
    <border>
      <left style="hair"/>
      <right/>
      <top/>
      <bottom style="hair"/>
    </border>
    <border>
      <left style="hair"/>
      <right/>
      <top style="hair"/>
      <bottom style="hair"/>
    </border>
    <border>
      <left style="thin"/>
      <right style="thin"/>
      <top style="hair"/>
      <bottom style="thin"/>
    </border>
    <border>
      <left/>
      <right style="hair"/>
      <top style="hair"/>
      <bottom/>
    </border>
    <border>
      <left style="hair"/>
      <right/>
      <top style="hair"/>
      <bottom/>
    </border>
    <border>
      <left style="thin"/>
      <right style="hair"/>
      <top style="thin"/>
      <bottom style="hair"/>
    </border>
    <border>
      <left style="hair"/>
      <right style="thin"/>
      <top style="thin"/>
      <bottom style="hair"/>
    </border>
    <border>
      <left style="hair"/>
      <right style="hair"/>
      <top style="thin"/>
      <bottom style="hair"/>
    </border>
    <border>
      <left style="hair"/>
      <right/>
      <top style="thin"/>
      <bottom style="hair"/>
    </border>
    <border>
      <left style="thin"/>
      <right style="hair"/>
      <top style="hair"/>
      <bottom/>
    </border>
    <border>
      <left style="hair"/>
      <right style="thin"/>
      <top style="hair"/>
      <bottom/>
    </border>
    <border>
      <left style="hair"/>
      <right style="hair"/>
      <top style="hair"/>
      <bottom/>
    </border>
    <border>
      <left style="thin"/>
      <right style="hair"/>
      <top style="thin"/>
      <bottom style="thin"/>
    </border>
    <border>
      <left style="hair"/>
      <right style="thin"/>
      <top style="thin"/>
      <bottom style="thin"/>
    </border>
    <border>
      <left/>
      <right style="hair"/>
      <top style="thin"/>
      <bottom style="thin"/>
    </border>
    <border>
      <left style="hair"/>
      <right/>
      <top style="thin"/>
      <bottom style="thin"/>
    </border>
    <border>
      <left/>
      <right style="thin"/>
      <top style="thin"/>
      <bottom style="thin"/>
    </border>
    <border>
      <left style="thin"/>
      <right/>
      <top/>
      <bottom/>
    </border>
    <border>
      <left style="thin"/>
      <right style="thin"/>
      <top/>
      <bottom style="thin"/>
    </border>
    <border>
      <left style="thin"/>
      <right style="hair"/>
      <top/>
      <bottom/>
    </border>
    <border>
      <left style="thin"/>
      <right/>
      <top style="thin"/>
      <bottom/>
    </border>
    <border>
      <left/>
      <right/>
      <top style="thin"/>
      <bottom/>
    </border>
    <border>
      <left/>
      <right/>
      <top/>
      <bottom style="thin"/>
    </border>
    <border>
      <left/>
      <right style="thin"/>
      <top/>
      <bottom style="thin"/>
    </border>
    <border>
      <left style="thin"/>
      <right/>
      <top/>
      <bottom style="thin"/>
    </border>
    <border>
      <left style="thin"/>
      <right style="thin"/>
      <top style="thin"/>
      <bottom style="hair"/>
    </border>
    <border>
      <left style="thin"/>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style="thin"/>
      <top style="hair"/>
      <bottom style="thin"/>
    </border>
    <border>
      <left/>
      <right style="hair"/>
      <top style="thin"/>
      <bottom style="hair"/>
    </border>
    <border>
      <left style="thin"/>
      <right style="hair"/>
      <top/>
      <bottom style="hair"/>
    </border>
    <border>
      <left style="thin"/>
      <right/>
      <top style="hair"/>
      <bottom style="hair"/>
    </border>
    <border>
      <left style="thin"/>
      <right/>
      <top style="hair"/>
      <bottom style="thin"/>
    </border>
    <border>
      <left style="thin"/>
      <right/>
      <top style="hair"/>
      <bottom/>
    </border>
    <border>
      <left style="hair"/>
      <right style="hair"/>
      <top/>
      <bottom/>
    </border>
    <border>
      <left/>
      <right/>
      <top style="hair"/>
      <bottom/>
    </border>
    <border>
      <left style="hair"/>
      <right style="thin"/>
      <top/>
      <bottom style="hair"/>
    </border>
    <border>
      <left/>
      <right/>
      <top style="thin"/>
      <bottom style="hair"/>
    </border>
    <border>
      <left/>
      <right/>
      <top style="thin"/>
      <bottom style="thin"/>
    </border>
    <border>
      <left/>
      <right/>
      <top style="hair"/>
      <bottom style="thin"/>
    </border>
    <border>
      <left style="thin"/>
      <right style="thin"/>
      <top style="hair"/>
      <bottom style="hair"/>
    </border>
    <border>
      <left style="thin"/>
      <right style="thin"/>
      <top style="thin"/>
      <bottom/>
    </border>
    <border>
      <left/>
      <right style="thin"/>
      <top style="thin"/>
      <bottom/>
    </border>
    <border>
      <left/>
      <right style="hair"/>
      <top style="thin"/>
      <bottom/>
    </border>
    <border>
      <left style="hair"/>
      <right style="hair"/>
      <top style="thin"/>
      <bottom/>
    </border>
    <border>
      <left style="thin"/>
      <right style="hair"/>
      <top style="thin"/>
      <bottom/>
    </border>
    <border>
      <left/>
      <right style="hair"/>
      <top/>
      <bottom/>
    </border>
    <border>
      <left/>
      <right/>
      <top/>
      <bottom style="hair"/>
    </border>
    <border>
      <left/>
      <right style="thin"/>
      <top/>
      <bottom/>
    </border>
    <border>
      <left/>
      <right style="thin"/>
      <top style="hair"/>
      <bottom/>
    </border>
    <border>
      <left/>
      <right style="thin"/>
      <top style="hair"/>
      <bottom style="hair"/>
    </border>
    <border>
      <left/>
      <right style="hair"/>
      <top/>
      <bottom style="thin"/>
    </border>
    <border>
      <left style="hair"/>
      <right style="hair"/>
      <top/>
      <bottom style="thin"/>
    </border>
    <border>
      <left style="hair"/>
      <right/>
      <top/>
      <bottom/>
    </border>
    <border>
      <left/>
      <right style="thin"/>
      <top/>
      <bottom style="hair"/>
    </border>
    <border>
      <left style="hair"/>
      <right/>
      <top/>
      <bottom style="thin"/>
    </border>
    <border>
      <left style="thin"/>
      <right/>
      <top style="thin"/>
      <bottom style="hair"/>
    </border>
    <border>
      <left style="thin"/>
      <right/>
      <top style="thin"/>
      <bottom style="thin"/>
    </border>
    <border>
      <left/>
      <right style="thin"/>
      <top style="hair"/>
      <bottom style="thin"/>
    </border>
    <border>
      <left style="thin"/>
      <right/>
      <top/>
      <bottom style="hair"/>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981">
    <xf numFmtId="0" fontId="0" fillId="0" borderId="0" xfId="0"/>
    <xf numFmtId="0" fontId="3" fillId="0" borderId="0" xfId="0" applyFont="1" applyAlignment="1">
      <alignment vertical="top" wrapText="1"/>
    </xf>
    <xf numFmtId="49" fontId="0" fillId="0" borderId="0" xfId="0" applyNumberFormat="1" applyAlignment="1">
      <alignment horizontal="left" vertical="top" wrapText="1"/>
    </xf>
    <xf numFmtId="0" fontId="0" fillId="0" borderId="0" xfId="0" applyAlignment="1">
      <alignment vertical="top" wrapText="1"/>
    </xf>
    <xf numFmtId="0" fontId="0" fillId="0" borderId="0" xfId="0" applyAlignment="1">
      <alignment horizontal="center" vertical="top" wrapText="1"/>
    </xf>
    <xf numFmtId="0" fontId="8" fillId="0" borderId="0" xfId="20" applyAlignment="1">
      <alignment vertical="top" wrapText="1"/>
    </xf>
    <xf numFmtId="0" fontId="10" fillId="0" borderId="0" xfId="0" applyFont="1" applyAlignment="1">
      <alignment horizontal="left" vertical="top" wrapText="1"/>
    </xf>
    <xf numFmtId="1" fontId="0" fillId="0" borderId="0" xfId="0" applyNumberFormat="1"/>
    <xf numFmtId="0" fontId="12" fillId="0" borderId="0" xfId="0" applyFont="1" applyAlignment="1">
      <alignment vertical="top" wrapText="1"/>
    </xf>
    <xf numFmtId="0" fontId="13" fillId="0" borderId="0" xfId="0" applyFont="1" applyAlignment="1">
      <alignment vertical="top" wrapText="1"/>
    </xf>
    <xf numFmtId="0" fontId="14" fillId="0" borderId="0" xfId="0" applyFont="1" applyAlignment="1">
      <alignment horizontal="left" vertical="top" wrapText="1"/>
    </xf>
    <xf numFmtId="0" fontId="15" fillId="0" borderId="0" xfId="0" applyFont="1" applyAlignment="1">
      <alignment vertical="top" wrapText="1"/>
    </xf>
    <xf numFmtId="0" fontId="16" fillId="0" borderId="0" xfId="0" applyFont="1" applyAlignment="1">
      <alignment vertical="top" wrapText="1"/>
    </xf>
    <xf numFmtId="0" fontId="14" fillId="0" borderId="0" xfId="0" applyFont="1" applyAlignment="1">
      <alignment vertical="top" wrapText="1"/>
    </xf>
    <xf numFmtId="0" fontId="12" fillId="0" borderId="0" xfId="0" applyFont="1" applyAlignment="1">
      <alignment horizontal="left" vertical="top" wrapText="1"/>
    </xf>
    <xf numFmtId="0" fontId="12" fillId="0" borderId="0" xfId="0" applyFont="1" applyAlignment="1">
      <alignment horizontal="left" vertical="center" wrapText="1"/>
    </xf>
    <xf numFmtId="0" fontId="19" fillId="0" borderId="0" xfId="0" applyFont="1" applyAlignment="1">
      <alignment vertical="top" wrapText="1"/>
    </xf>
    <xf numFmtId="0" fontId="12" fillId="0" borderId="0" xfId="0" applyFont="1" applyAlignment="1">
      <alignment horizontal="center" vertical="top" wrapText="1"/>
    </xf>
    <xf numFmtId="0" fontId="15" fillId="0" borderId="1" xfId="0" applyFont="1" applyBorder="1" applyAlignment="1">
      <alignment vertical="top" wrapText="1"/>
    </xf>
    <xf numFmtId="0" fontId="12" fillId="0" borderId="1" xfId="0" applyFont="1" applyBorder="1" applyAlignment="1">
      <alignment vertical="top" wrapText="1"/>
    </xf>
    <xf numFmtId="49" fontId="12" fillId="0" borderId="1" xfId="0" applyNumberFormat="1" applyFont="1" applyBorder="1" applyAlignment="1">
      <alignment horizontal="center" vertical="top" wrapText="1"/>
    </xf>
    <xf numFmtId="0" fontId="19" fillId="0" borderId="1" xfId="0" applyFont="1" applyFill="1" applyBorder="1" applyAlignment="1">
      <alignment horizontal="center" vertical="center" wrapText="1"/>
    </xf>
    <xf numFmtId="0" fontId="12" fillId="0" borderId="0" xfId="0" applyFont="1" applyAlignment="1">
      <alignment vertical="center" wrapText="1"/>
    </xf>
    <xf numFmtId="0" fontId="21" fillId="0" borderId="0" xfId="0" applyFont="1" applyAlignment="1">
      <alignment horizontal="left" vertical="top" wrapText="1"/>
    </xf>
    <xf numFmtId="0" fontId="23" fillId="0" borderId="0" xfId="0" applyFont="1" applyAlignment="1">
      <alignment vertical="top" wrapText="1"/>
    </xf>
    <xf numFmtId="0" fontId="25" fillId="0" borderId="1" xfId="0" applyFont="1" applyBorder="1" applyAlignment="1">
      <alignment vertical="top" wrapText="1"/>
    </xf>
    <xf numFmtId="0" fontId="12" fillId="0" borderId="1" xfId="0" applyFont="1" applyBorder="1" applyAlignment="1">
      <alignment horizontal="center" vertical="center" wrapText="1"/>
    </xf>
    <xf numFmtId="0" fontId="12" fillId="0" borderId="0" xfId="0" applyFont="1" applyFill="1" applyAlignment="1">
      <alignment horizontal="left" vertical="top" wrapText="1"/>
    </xf>
    <xf numFmtId="0" fontId="12" fillId="0" borderId="0" xfId="0" applyFont="1" applyFill="1" applyAlignment="1">
      <alignment vertical="top" wrapText="1"/>
    </xf>
    <xf numFmtId="0" fontId="12" fillId="0" borderId="0" xfId="0" applyFont="1" applyFill="1" applyAlignment="1">
      <alignment vertical="center" wrapText="1"/>
    </xf>
    <xf numFmtId="0" fontId="19" fillId="2" borderId="1" xfId="0" applyFont="1" applyFill="1" applyBorder="1" applyAlignment="1">
      <alignment horizontal="left" vertical="center" wrapText="1" indent="1"/>
    </xf>
    <xf numFmtId="0" fontId="19" fillId="3" borderId="1" xfId="0" applyFont="1" applyFill="1" applyBorder="1" applyAlignment="1">
      <alignment horizontal="left" vertical="center" wrapText="1" indent="1"/>
    </xf>
    <xf numFmtId="0" fontId="19" fillId="4" borderId="1" xfId="0" applyFont="1" applyFill="1" applyBorder="1" applyAlignment="1">
      <alignment horizontal="left" vertical="center" wrapText="1" indent="1"/>
    </xf>
    <xf numFmtId="0" fontId="13" fillId="0" borderId="0" xfId="0" applyFont="1" applyAlignment="1">
      <alignment horizontal="center" vertical="center" wrapText="1"/>
    </xf>
    <xf numFmtId="0" fontId="12" fillId="0" borderId="0" xfId="0" applyFont="1" applyAlignment="1">
      <alignment horizontal="center" vertical="center" wrapText="1"/>
    </xf>
    <xf numFmtId="0" fontId="21" fillId="0" borderId="0" xfId="0" applyFont="1" applyAlignment="1">
      <alignment horizontal="left" vertical="center" wrapText="1"/>
    </xf>
    <xf numFmtId="0" fontId="12" fillId="0" borderId="0" xfId="0" applyFont="1" applyBorder="1" applyAlignment="1">
      <alignment horizontal="center" vertical="center" wrapText="1"/>
    </xf>
    <xf numFmtId="0" fontId="12"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25" fillId="0" borderId="4" xfId="0" applyFont="1" applyBorder="1" applyAlignment="1">
      <alignment vertical="top" wrapText="1"/>
    </xf>
    <xf numFmtId="0" fontId="16" fillId="0" borderId="4" xfId="0" applyFont="1" applyBorder="1" applyAlignment="1">
      <alignment vertical="top"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9" fillId="0" borderId="6" xfId="0" applyFont="1" applyFill="1" applyBorder="1" applyAlignment="1">
      <alignment horizontal="center" vertical="center" wrapText="1"/>
    </xf>
    <xf numFmtId="0" fontId="19" fillId="2" borderId="7" xfId="0" applyFont="1" applyFill="1" applyBorder="1" applyAlignment="1">
      <alignment horizontal="left" vertical="center" wrapText="1" indent="1"/>
    </xf>
    <xf numFmtId="0" fontId="19" fillId="3" borderId="7" xfId="0" applyFont="1" applyFill="1" applyBorder="1" applyAlignment="1">
      <alignment horizontal="left" vertical="center" wrapText="1" indent="1"/>
    </xf>
    <xf numFmtId="0" fontId="19" fillId="4" borderId="7" xfId="0" applyFont="1" applyFill="1" applyBorder="1" applyAlignment="1">
      <alignment horizontal="left" vertical="center" wrapText="1" indent="1"/>
    </xf>
    <xf numFmtId="0" fontId="19" fillId="5" borderId="7" xfId="0" applyFont="1" applyFill="1" applyBorder="1" applyAlignment="1">
      <alignment horizontal="left" vertical="center" wrapText="1" indent="1"/>
    </xf>
    <xf numFmtId="0" fontId="19" fillId="6" borderId="7" xfId="0" applyFont="1" applyFill="1" applyBorder="1" applyAlignment="1">
      <alignment horizontal="left" vertical="center" wrapText="1" indent="1"/>
    </xf>
    <xf numFmtId="0" fontId="19" fillId="7" borderId="7" xfId="0" applyFont="1" applyFill="1" applyBorder="1" applyAlignment="1">
      <alignment horizontal="left" vertical="center" wrapText="1" indent="1"/>
    </xf>
    <xf numFmtId="0" fontId="19" fillId="8" borderId="7" xfId="0" applyFont="1" applyFill="1" applyBorder="1" applyAlignment="1">
      <alignment horizontal="left" vertical="center" wrapText="1" indent="1"/>
    </xf>
    <xf numFmtId="0" fontId="12" fillId="0" borderId="12" xfId="0" applyFont="1" applyBorder="1" applyAlignment="1">
      <alignment vertical="top" wrapText="1"/>
    </xf>
    <xf numFmtId="0" fontId="25" fillId="0" borderId="13" xfId="0" applyFont="1" applyBorder="1" applyAlignment="1">
      <alignment vertical="top" wrapText="1"/>
    </xf>
    <xf numFmtId="0" fontId="25" fillId="0" borderId="14" xfId="0" applyFont="1" applyBorder="1" applyAlignment="1">
      <alignment vertical="top" wrapText="1"/>
    </xf>
    <xf numFmtId="0" fontId="19" fillId="0" borderId="15" xfId="0" applyFont="1" applyFill="1" applyBorder="1" applyAlignment="1">
      <alignment horizontal="center" vertical="center" wrapText="1"/>
    </xf>
    <xf numFmtId="0" fontId="19" fillId="2" borderId="16" xfId="0" applyFont="1" applyFill="1" applyBorder="1" applyAlignment="1">
      <alignment horizontal="left" vertical="center" wrapText="1" indent="1"/>
    </xf>
    <xf numFmtId="0" fontId="12" fillId="0" borderId="17"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9" fillId="0" borderId="19" xfId="0" applyFont="1" applyFill="1" applyBorder="1" applyAlignment="1">
      <alignment horizontal="center" vertical="center" wrapText="1"/>
    </xf>
    <xf numFmtId="0" fontId="19" fillId="8" borderId="20" xfId="0" applyFont="1" applyFill="1" applyBorder="1" applyAlignment="1">
      <alignment horizontal="left" vertical="center" wrapText="1" indent="1"/>
    </xf>
    <xf numFmtId="0" fontId="12" fillId="0" borderId="21"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2" xfId="0" applyFont="1" applyBorder="1" applyAlignment="1">
      <alignment vertical="top" wrapText="1"/>
    </xf>
    <xf numFmtId="0" fontId="15" fillId="0" borderId="22" xfId="0" applyFont="1" applyBorder="1" applyAlignment="1">
      <alignment horizontal="center" vertical="center" wrapText="1"/>
    </xf>
    <xf numFmtId="0" fontId="16" fillId="0" borderId="8" xfId="0" applyFont="1" applyBorder="1" applyAlignment="1">
      <alignment horizontal="center" vertical="center" wrapText="1"/>
    </xf>
    <xf numFmtId="0" fontId="15" fillId="0" borderId="8" xfId="0" applyFont="1" applyBorder="1" applyAlignment="1">
      <alignment horizontal="center" vertical="center" wrapText="1"/>
    </xf>
    <xf numFmtId="0" fontId="16" fillId="0" borderId="8" xfId="0" applyFont="1" applyBorder="1" applyAlignment="1">
      <alignment vertical="top" wrapText="1"/>
    </xf>
    <xf numFmtId="0" fontId="15" fillId="0" borderId="23" xfId="0" applyFont="1" applyBorder="1" applyAlignment="1">
      <alignment horizontal="center" vertical="center" wrapText="1"/>
    </xf>
    <xf numFmtId="0" fontId="16" fillId="0" borderId="24" xfId="0" applyFont="1" applyBorder="1" applyAlignment="1">
      <alignment vertical="top" wrapText="1"/>
    </xf>
    <xf numFmtId="0" fontId="12" fillId="0" borderId="25" xfId="0" applyFont="1" applyBorder="1" applyAlignment="1">
      <alignment horizontal="center" vertical="center" wrapText="1"/>
    </xf>
    <xf numFmtId="0" fontId="15" fillId="0" borderId="26" xfId="0" applyFont="1" applyBorder="1" applyAlignment="1">
      <alignment horizontal="left" vertical="center" wrapText="1" indent="1"/>
    </xf>
    <xf numFmtId="0" fontId="12" fillId="0" borderId="0" xfId="0" applyFont="1" applyBorder="1" applyAlignment="1">
      <alignment vertical="top" wrapText="1"/>
    </xf>
    <xf numFmtId="49" fontId="15" fillId="0" borderId="27" xfId="0" applyNumberFormat="1" applyFont="1" applyBorder="1" applyAlignment="1">
      <alignment horizontal="center" vertical="center" wrapText="1"/>
    </xf>
    <xf numFmtId="0" fontId="14" fillId="0" borderId="0" xfId="0" applyFont="1" applyAlignment="1">
      <alignment horizontal="left" vertical="top" wrapText="1"/>
    </xf>
    <xf numFmtId="0" fontId="12" fillId="0" borderId="27" xfId="0" applyFont="1" applyBorder="1" applyAlignment="1">
      <alignment vertical="top" wrapText="1"/>
    </xf>
    <xf numFmtId="0" fontId="25" fillId="0" borderId="11" xfId="0" applyFont="1" applyBorder="1" applyAlignment="1">
      <alignment vertical="top" wrapText="1"/>
    </xf>
    <xf numFmtId="0" fontId="25" fillId="0" borderId="28" xfId="0" applyFont="1" applyBorder="1" applyAlignment="1">
      <alignment horizontal="center" vertical="center" wrapText="1"/>
    </xf>
    <xf numFmtId="0" fontId="12" fillId="0" borderId="28" xfId="0" applyFont="1" applyBorder="1" applyAlignment="1">
      <alignment horizontal="center" vertical="center" wrapText="1"/>
    </xf>
    <xf numFmtId="0" fontId="25" fillId="0" borderId="22" xfId="0" applyFont="1" applyBorder="1" applyAlignment="1">
      <alignment horizontal="center" vertical="center" wrapText="1"/>
    </xf>
    <xf numFmtId="0" fontId="12" fillId="0" borderId="29" xfId="0" applyFont="1" applyBorder="1" applyAlignment="1">
      <alignment horizontal="center" vertical="center" wrapText="1"/>
    </xf>
    <xf numFmtId="49" fontId="12" fillId="0" borderId="0" xfId="0" applyNumberFormat="1" applyFont="1" applyAlignment="1">
      <alignment horizontal="left" vertical="top" wrapText="1"/>
    </xf>
    <xf numFmtId="0" fontId="15" fillId="0" borderId="0" xfId="0" applyFont="1" applyFill="1" applyAlignment="1">
      <alignment horizontal="left" vertical="top" wrapText="1"/>
    </xf>
    <xf numFmtId="0" fontId="21" fillId="0" borderId="0" xfId="0" applyFont="1" applyFill="1" applyAlignment="1">
      <alignment horizontal="left" vertical="top" wrapText="1"/>
    </xf>
    <xf numFmtId="0" fontId="12" fillId="9" borderId="0" xfId="0" applyFont="1" applyFill="1" applyAlignment="1">
      <alignment vertical="top" wrapText="1"/>
    </xf>
    <xf numFmtId="0" fontId="12" fillId="10" borderId="0" xfId="0" applyFont="1" applyFill="1" applyAlignment="1">
      <alignment vertical="top" wrapText="1"/>
    </xf>
    <xf numFmtId="49" fontId="12" fillId="0" borderId="0" xfId="0" applyNumberFormat="1" applyFont="1" applyAlignment="1">
      <alignment vertical="top" wrapText="1"/>
    </xf>
    <xf numFmtId="49" fontId="12" fillId="0" borderId="0" xfId="0" applyNumberFormat="1" applyFont="1" applyAlignment="1">
      <alignment horizontal="center" vertical="top" wrapText="1"/>
    </xf>
    <xf numFmtId="49" fontId="17" fillId="0" borderId="0" xfId="0" applyNumberFormat="1" applyFont="1" applyAlignment="1">
      <alignment vertical="top" wrapText="1"/>
    </xf>
    <xf numFmtId="49" fontId="12" fillId="9" borderId="0" xfId="0" applyNumberFormat="1" applyFont="1" applyFill="1" applyBorder="1" applyAlignment="1" applyProtection="1">
      <alignment vertical="top" wrapText="1"/>
      <protection/>
    </xf>
    <xf numFmtId="49" fontId="15" fillId="0" borderId="0" xfId="0" applyNumberFormat="1" applyFont="1" applyFill="1" applyAlignment="1">
      <alignment horizontal="left" vertical="top" wrapText="1"/>
    </xf>
    <xf numFmtId="0" fontId="22" fillId="0" borderId="0" xfId="0" applyFont="1" applyFill="1" applyAlignment="1">
      <alignment vertical="top" wrapText="1"/>
    </xf>
    <xf numFmtId="49" fontId="30" fillId="0" borderId="0" xfId="0" applyNumberFormat="1" applyFont="1" applyAlignment="1">
      <alignment horizontal="left" vertical="top" wrapText="1"/>
    </xf>
    <xf numFmtId="49" fontId="30" fillId="0" borderId="30" xfId="0" applyNumberFormat="1" applyFont="1" applyBorder="1" applyAlignment="1">
      <alignment horizontal="left" vertical="top" wrapText="1"/>
    </xf>
    <xf numFmtId="49" fontId="28" fillId="0" borderId="31" xfId="0" applyNumberFormat="1" applyFont="1" applyBorder="1" applyAlignment="1">
      <alignment vertical="top" wrapText="1"/>
    </xf>
    <xf numFmtId="49" fontId="12" fillId="10" borderId="32" xfId="0" applyNumberFormat="1" applyFont="1" applyFill="1" applyBorder="1" applyAlignment="1">
      <alignment vertical="top" wrapText="1"/>
    </xf>
    <xf numFmtId="49" fontId="12" fillId="10" borderId="32" xfId="0" applyNumberFormat="1" applyFont="1" applyFill="1" applyBorder="1" applyAlignment="1">
      <alignment horizontal="center" vertical="top" wrapText="1"/>
    </xf>
    <xf numFmtId="0" fontId="12" fillId="10" borderId="33" xfId="0" applyFont="1" applyFill="1" applyBorder="1" applyAlignment="1">
      <alignment vertical="top" wrapText="1"/>
    </xf>
    <xf numFmtId="49" fontId="24" fillId="0" borderId="1" xfId="0" applyNumberFormat="1" applyFont="1" applyBorder="1" applyAlignment="1">
      <alignment vertical="top" wrapText="1"/>
    </xf>
    <xf numFmtId="49" fontId="15" fillId="0" borderId="1" xfId="0" applyNumberFormat="1" applyFont="1" applyBorder="1" applyAlignment="1">
      <alignment vertical="top" wrapText="1"/>
    </xf>
    <xf numFmtId="49" fontId="12" fillId="0" borderId="1" xfId="0" applyNumberFormat="1" applyFont="1" applyBorder="1" applyAlignment="1">
      <alignment vertical="top" wrapText="1"/>
    </xf>
    <xf numFmtId="0" fontId="12" fillId="0" borderId="7" xfId="0" applyFont="1" applyBorder="1" applyAlignment="1">
      <alignment vertical="top" wrapText="1"/>
    </xf>
    <xf numFmtId="49" fontId="30" fillId="10" borderId="6" xfId="0" applyNumberFormat="1" applyFont="1" applyFill="1" applyBorder="1" applyAlignment="1">
      <alignment horizontal="left" vertical="top" wrapText="1"/>
    </xf>
    <xf numFmtId="49" fontId="24" fillId="10" borderId="1" xfId="0" applyNumberFormat="1" applyFont="1" applyFill="1" applyBorder="1" applyAlignment="1">
      <alignment vertical="top" wrapText="1"/>
    </xf>
    <xf numFmtId="49" fontId="15" fillId="10" borderId="1" xfId="0" applyNumberFormat="1" applyFont="1" applyFill="1" applyBorder="1" applyAlignment="1">
      <alignment vertical="top" wrapText="1"/>
    </xf>
    <xf numFmtId="49" fontId="12" fillId="10" borderId="1" xfId="0" applyNumberFormat="1" applyFont="1" applyFill="1" applyBorder="1" applyAlignment="1">
      <alignment vertical="top" wrapText="1"/>
    </xf>
    <xf numFmtId="49" fontId="12" fillId="10" borderId="1" xfId="0" applyNumberFormat="1" applyFont="1" applyFill="1" applyBorder="1" applyAlignment="1">
      <alignment horizontal="center" vertical="top" wrapText="1"/>
    </xf>
    <xf numFmtId="49" fontId="30" fillId="0" borderId="6" xfId="0" applyNumberFormat="1" applyFont="1" applyBorder="1" applyAlignment="1">
      <alignment horizontal="left" vertical="top" wrapText="1"/>
    </xf>
    <xf numFmtId="49" fontId="29" fillId="0" borderId="6" xfId="0" applyNumberFormat="1" applyFont="1" applyBorder="1" applyAlignment="1">
      <alignment horizontal="left" vertical="top" wrapText="1"/>
    </xf>
    <xf numFmtId="49" fontId="17" fillId="0" borderId="1" xfId="0" applyNumberFormat="1" applyFont="1" applyBorder="1" applyAlignment="1">
      <alignment vertical="top" wrapText="1"/>
    </xf>
    <xf numFmtId="49" fontId="12" fillId="0" borderId="1" xfId="0" applyNumberFormat="1" applyFont="1" applyBorder="1" applyAlignment="1" applyProtection="1">
      <alignment vertical="top"/>
      <protection/>
    </xf>
    <xf numFmtId="49" fontId="12" fillId="0" borderId="1" xfId="0" applyNumberFormat="1" applyFont="1" applyBorder="1" applyAlignment="1" applyProtection="1">
      <alignment vertical="top" wrapText="1"/>
      <protection/>
    </xf>
    <xf numFmtId="49" fontId="12" fillId="0" borderId="1" xfId="0" applyNumberFormat="1" applyFont="1" applyBorder="1" applyAlignment="1">
      <alignment horizontal="left" vertical="center" wrapText="1"/>
    </xf>
    <xf numFmtId="49" fontId="29" fillId="9" borderId="6" xfId="0" applyNumberFormat="1" applyFont="1" applyFill="1" applyBorder="1" applyAlignment="1">
      <alignment horizontal="left" vertical="top" wrapText="1"/>
    </xf>
    <xf numFmtId="49" fontId="17" fillId="9" borderId="1" xfId="0" applyNumberFormat="1" applyFont="1" applyFill="1" applyBorder="1" applyAlignment="1">
      <alignment vertical="top" wrapText="1"/>
    </xf>
    <xf numFmtId="49" fontId="12" fillId="9" borderId="1" xfId="0" applyNumberFormat="1" applyFont="1" applyFill="1" applyBorder="1" applyAlignment="1" applyProtection="1">
      <alignment vertical="top" wrapText="1"/>
      <protection/>
    </xf>
    <xf numFmtId="49" fontId="12" fillId="0" borderId="1" xfId="0" applyNumberFormat="1" applyFont="1" applyBorder="1" applyAlignment="1" applyProtection="1">
      <alignment horizontal="left" vertical="top" wrapText="1"/>
      <protection/>
    </xf>
    <xf numFmtId="49" fontId="12" fillId="0" borderId="1" xfId="0" applyNumberFormat="1" applyFont="1" applyBorder="1" applyAlignment="1" applyProtection="1">
      <alignment horizontal="center" vertical="center" wrapText="1"/>
      <protection/>
    </xf>
    <xf numFmtId="0" fontId="12" fillId="0" borderId="0" xfId="0" applyFont="1" applyFill="1" applyBorder="1" applyAlignment="1">
      <alignment vertical="top" wrapText="1"/>
    </xf>
    <xf numFmtId="49" fontId="12" fillId="0" borderId="0" xfId="0" applyNumberFormat="1" applyFont="1" applyAlignment="1" applyProtection="1">
      <alignment vertical="top" wrapText="1"/>
      <protection locked="0"/>
    </xf>
    <xf numFmtId="0" fontId="30" fillId="0" borderId="6" xfId="0" applyNumberFormat="1" applyFont="1" applyBorder="1" applyAlignment="1" applyProtection="1">
      <alignment horizontal="left" vertical="top" wrapText="1"/>
      <protection/>
    </xf>
    <xf numFmtId="49" fontId="24" fillId="0" borderId="1" xfId="0" applyNumberFormat="1" applyFont="1" applyBorder="1" applyAlignment="1" applyProtection="1">
      <alignment vertical="top" wrapText="1"/>
      <protection/>
    </xf>
    <xf numFmtId="49" fontId="30" fillId="10" borderId="6" xfId="0" applyNumberFormat="1" applyFont="1" applyFill="1" applyBorder="1" applyAlignment="1" applyProtection="1">
      <alignment horizontal="left" vertical="top" wrapText="1"/>
      <protection/>
    </xf>
    <xf numFmtId="49" fontId="24" fillId="10" borderId="1" xfId="0" applyNumberFormat="1" applyFont="1" applyFill="1" applyBorder="1" applyAlignment="1" applyProtection="1">
      <alignment vertical="top" wrapText="1"/>
      <protection/>
    </xf>
    <xf numFmtId="49" fontId="30" fillId="0" borderId="6" xfId="0" applyNumberFormat="1" applyFont="1" applyBorder="1" applyAlignment="1" applyProtection="1">
      <alignment horizontal="left" vertical="top" wrapText="1"/>
      <protection/>
    </xf>
    <xf numFmtId="49" fontId="29" fillId="0" borderId="6" xfId="0" applyNumberFormat="1" applyFont="1" applyBorder="1" applyAlignment="1" applyProtection="1">
      <alignment horizontal="left" vertical="top" wrapText="1"/>
      <protection/>
    </xf>
    <xf numFmtId="49" fontId="17" fillId="0" borderId="1" xfId="0" applyNumberFormat="1" applyFont="1" applyBorder="1" applyAlignment="1" applyProtection="1">
      <alignment vertical="top" wrapText="1"/>
      <protection/>
    </xf>
    <xf numFmtId="49" fontId="26" fillId="0" borderId="1" xfId="0" applyNumberFormat="1" applyFont="1" applyBorder="1" applyAlignment="1" applyProtection="1">
      <alignment vertical="top" wrapText="1"/>
      <protection/>
    </xf>
    <xf numFmtId="49" fontId="30" fillId="9" borderId="27" xfId="0" applyNumberFormat="1" applyFont="1" applyFill="1" applyBorder="1" applyAlignment="1" applyProtection="1">
      <alignment horizontal="left" vertical="top" wrapText="1"/>
      <protection/>
    </xf>
    <xf numFmtId="49" fontId="17" fillId="9" borderId="0" xfId="0" applyNumberFormat="1" applyFont="1" applyFill="1" applyBorder="1" applyAlignment="1" applyProtection="1">
      <alignment vertical="top" wrapText="1"/>
      <protection/>
    </xf>
    <xf numFmtId="49" fontId="17" fillId="0" borderId="1" xfId="0" applyNumberFormat="1" applyFont="1" applyBorder="1" applyAlignment="1" applyProtection="1">
      <alignment vertical="top" wrapText="1"/>
      <protection locked="0"/>
    </xf>
    <xf numFmtId="49" fontId="29" fillId="9" borderId="6" xfId="0" applyNumberFormat="1" applyFont="1" applyFill="1" applyBorder="1" applyAlignment="1" applyProtection="1">
      <alignment horizontal="left" vertical="top" wrapText="1"/>
      <protection/>
    </xf>
    <xf numFmtId="49" fontId="17" fillId="9" borderId="1" xfId="0" applyNumberFormat="1" applyFont="1" applyFill="1" applyBorder="1" applyAlignment="1" applyProtection="1">
      <alignment vertical="top" wrapText="1"/>
      <protection/>
    </xf>
    <xf numFmtId="49" fontId="30" fillId="10" borderId="27" xfId="0" applyNumberFormat="1" applyFont="1" applyFill="1" applyBorder="1" applyAlignment="1" applyProtection="1">
      <alignment horizontal="left" vertical="top" wrapText="1"/>
      <protection/>
    </xf>
    <xf numFmtId="49" fontId="24" fillId="10" borderId="0" xfId="0" applyNumberFormat="1" applyFont="1" applyFill="1" applyBorder="1" applyAlignment="1" applyProtection="1">
      <alignment vertical="top" wrapText="1"/>
      <protection/>
    </xf>
    <xf numFmtId="0" fontId="30" fillId="0" borderId="6" xfId="0" applyFont="1" applyBorder="1" applyAlignment="1" applyProtection="1">
      <alignment vertical="top" wrapText="1"/>
      <protection/>
    </xf>
    <xf numFmtId="49" fontId="32" fillId="0" borderId="6" xfId="0" applyNumberFormat="1" applyFont="1" applyBorder="1" applyAlignment="1" applyProtection="1">
      <alignment horizontal="left" vertical="top" wrapText="1"/>
      <protection/>
    </xf>
    <xf numFmtId="49" fontId="26" fillId="0" borderId="1" xfId="0" applyNumberFormat="1" applyFont="1" applyBorder="1" applyAlignment="1" applyProtection="1">
      <alignment horizontal="left" vertical="top" wrapText="1" indent="1"/>
      <protection/>
    </xf>
    <xf numFmtId="49" fontId="30" fillId="9" borderId="6" xfId="0" applyNumberFormat="1" applyFont="1" applyFill="1" applyBorder="1" applyAlignment="1" applyProtection="1">
      <alignment horizontal="left" vertical="top" wrapText="1"/>
      <protection/>
    </xf>
    <xf numFmtId="49" fontId="31" fillId="0" borderId="6" xfId="0" applyNumberFormat="1" applyFont="1" applyBorder="1" applyAlignment="1" applyProtection="1">
      <alignment horizontal="left" vertical="top" wrapText="1"/>
      <protection/>
    </xf>
    <xf numFmtId="49" fontId="17" fillId="0" borderId="1" xfId="0" applyNumberFormat="1" applyFont="1" applyBorder="1" applyAlignment="1" applyProtection="1">
      <alignment horizontal="left" vertical="top" wrapText="1" indent="1"/>
      <protection/>
    </xf>
    <xf numFmtId="49" fontId="30" fillId="10" borderId="34" xfId="0" applyNumberFormat="1" applyFont="1" applyFill="1" applyBorder="1" applyAlignment="1" applyProtection="1">
      <alignment horizontal="left" vertical="top" wrapText="1"/>
      <protection/>
    </xf>
    <xf numFmtId="49" fontId="24" fillId="10" borderId="32" xfId="0" applyNumberFormat="1" applyFont="1" applyFill="1" applyBorder="1" applyAlignment="1" applyProtection="1">
      <alignment vertical="top" wrapText="1"/>
      <protection/>
    </xf>
    <xf numFmtId="49" fontId="28" fillId="0" borderId="31" xfId="0" applyNumberFormat="1" applyFont="1" applyBorder="1" applyAlignment="1" applyProtection="1">
      <alignment vertical="top" wrapText="1"/>
      <protection/>
    </xf>
    <xf numFmtId="0" fontId="28" fillId="0" borderId="35" xfId="0" applyFont="1" applyBorder="1" applyAlignment="1" applyProtection="1">
      <alignment vertical="top" wrapText="1"/>
      <protection/>
    </xf>
    <xf numFmtId="49" fontId="12" fillId="0" borderId="1" xfId="0" applyNumberFormat="1" applyFont="1" applyBorder="1" applyAlignment="1" applyProtection="1">
      <alignment horizontal="center" vertical="top" wrapText="1"/>
      <protection/>
    </xf>
    <xf numFmtId="49" fontId="12" fillId="10" borderId="1" xfId="0" applyNumberFormat="1" applyFont="1" applyFill="1" applyBorder="1" applyAlignment="1" applyProtection="1">
      <alignment vertical="top" wrapText="1"/>
      <protection/>
    </xf>
    <xf numFmtId="49" fontId="12" fillId="10" borderId="1" xfId="0" applyNumberFormat="1" applyFont="1" applyFill="1" applyBorder="1" applyAlignment="1" applyProtection="1">
      <alignment horizontal="center" vertical="top" wrapText="1"/>
      <protection/>
    </xf>
    <xf numFmtId="49" fontId="15" fillId="0" borderId="1" xfId="0" applyNumberFormat="1" applyFont="1" applyBorder="1" applyAlignment="1" applyProtection="1">
      <alignment vertical="top" wrapText="1"/>
      <protection/>
    </xf>
    <xf numFmtId="49" fontId="12" fillId="9" borderId="1" xfId="0" applyNumberFormat="1" applyFont="1" applyFill="1" applyBorder="1" applyAlignment="1" applyProtection="1">
      <alignment horizontal="left" vertical="center" wrapText="1"/>
      <protection/>
    </xf>
    <xf numFmtId="49" fontId="12" fillId="10" borderId="0" xfId="0" applyNumberFormat="1" applyFont="1" applyFill="1" applyBorder="1" applyAlignment="1" applyProtection="1">
      <alignment vertical="top" wrapText="1"/>
      <protection/>
    </xf>
    <xf numFmtId="49" fontId="12" fillId="10" borderId="0" xfId="0" applyNumberFormat="1" applyFont="1" applyFill="1" applyBorder="1" applyAlignment="1" applyProtection="1">
      <alignment horizontal="center" vertical="top" wrapText="1"/>
      <protection/>
    </xf>
    <xf numFmtId="49" fontId="14" fillId="0" borderId="1" xfId="0" applyNumberFormat="1" applyFont="1" applyBorder="1" applyAlignment="1" applyProtection="1">
      <alignment vertical="top" wrapText="1"/>
      <protection/>
    </xf>
    <xf numFmtId="0" fontId="12" fillId="0" borderId="1" xfId="0" applyFont="1" applyBorder="1" applyAlignment="1" applyProtection="1">
      <alignment vertical="top" wrapText="1"/>
      <protection/>
    </xf>
    <xf numFmtId="49" fontId="12" fillId="0" borderId="1" xfId="0" applyNumberFormat="1" applyFont="1" applyBorder="1" applyAlignment="1" applyProtection="1">
      <alignment vertical="top" wrapText="1"/>
      <protection locked="0"/>
    </xf>
    <xf numFmtId="49" fontId="12" fillId="9" borderId="0" xfId="0" applyNumberFormat="1" applyFont="1" applyFill="1" applyBorder="1" applyAlignment="1" applyProtection="1">
      <alignment vertical="top" wrapText="1"/>
      <protection locked="0"/>
    </xf>
    <xf numFmtId="49" fontId="12" fillId="9" borderId="1" xfId="0" applyNumberFormat="1" applyFont="1" applyFill="1" applyBorder="1" applyAlignment="1" applyProtection="1">
      <alignment vertical="top" wrapText="1"/>
      <protection locked="0"/>
    </xf>
    <xf numFmtId="49" fontId="15" fillId="10" borderId="0" xfId="0" applyNumberFormat="1" applyFont="1" applyFill="1" applyBorder="1" applyAlignment="1" applyProtection="1">
      <alignment vertical="top" wrapText="1"/>
      <protection locked="0"/>
    </xf>
    <xf numFmtId="49" fontId="15" fillId="10" borderId="1" xfId="0" applyNumberFormat="1" applyFont="1" applyFill="1" applyBorder="1" applyAlignment="1" applyProtection="1">
      <alignment vertical="top" wrapText="1"/>
      <protection locked="0"/>
    </xf>
    <xf numFmtId="49" fontId="15" fillId="10" borderId="32" xfId="0" applyNumberFormat="1" applyFont="1" applyFill="1" applyBorder="1" applyAlignment="1" applyProtection="1">
      <alignment vertical="top" wrapText="1"/>
      <protection locked="0"/>
    </xf>
    <xf numFmtId="0" fontId="12" fillId="0" borderId="7" xfId="0" applyFont="1" applyBorder="1" applyAlignment="1" applyProtection="1">
      <alignment vertical="top" wrapText="1"/>
      <protection locked="0"/>
    </xf>
    <xf numFmtId="0" fontId="12" fillId="10" borderId="7" xfId="0" applyFont="1" applyFill="1" applyBorder="1" applyAlignment="1" applyProtection="1">
      <alignment vertical="top" wrapText="1"/>
      <protection locked="0"/>
    </xf>
    <xf numFmtId="0" fontId="21" fillId="0" borderId="7"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10" borderId="11" xfId="0" applyFont="1" applyFill="1" applyBorder="1" applyAlignment="1">
      <alignment vertical="top" wrapText="1"/>
    </xf>
    <xf numFmtId="49" fontId="12" fillId="10" borderId="4" xfId="0" applyNumberFormat="1" applyFont="1" applyFill="1" applyBorder="1" applyAlignment="1">
      <alignment horizontal="center" vertical="top" wrapText="1"/>
    </xf>
    <xf numFmtId="49" fontId="12" fillId="0" borderId="1" xfId="0" applyNumberFormat="1" applyFont="1" applyBorder="1" applyAlignment="1" applyProtection="1">
      <alignment vertical="center" wrapText="1"/>
      <protection/>
    </xf>
    <xf numFmtId="49" fontId="12" fillId="0" borderId="1" xfId="0" applyNumberFormat="1" applyFont="1" applyBorder="1" applyAlignment="1" applyProtection="1">
      <alignment horizontal="center" vertical="center" wrapText="1"/>
      <protection locked="0"/>
    </xf>
    <xf numFmtId="49" fontId="12" fillId="10" borderId="1" xfId="0" applyNumberFormat="1" applyFont="1" applyFill="1" applyBorder="1" applyAlignment="1" applyProtection="1">
      <alignment vertical="top" wrapText="1"/>
      <protection locked="0"/>
    </xf>
    <xf numFmtId="49" fontId="15" fillId="0" borderId="1" xfId="0" applyNumberFormat="1" applyFont="1" applyBorder="1" applyAlignment="1" applyProtection="1">
      <alignment vertical="top" wrapText="1"/>
      <protection locked="0"/>
    </xf>
    <xf numFmtId="49" fontId="28" fillId="0" borderId="31" xfId="0" applyNumberFormat="1" applyFont="1" applyBorder="1" applyAlignment="1" applyProtection="1">
      <alignment vertical="top" wrapText="1"/>
      <protection locked="0"/>
    </xf>
    <xf numFmtId="49" fontId="12" fillId="9" borderId="1" xfId="0" applyNumberFormat="1" applyFont="1" applyFill="1" applyBorder="1" applyAlignment="1" applyProtection="1">
      <alignment horizontal="left" vertical="center" wrapText="1"/>
      <protection locked="0"/>
    </xf>
    <xf numFmtId="0" fontId="12" fillId="0" borderId="1" xfId="0" applyFont="1" applyBorder="1" applyAlignment="1" applyProtection="1">
      <alignment horizontal="center" vertical="center" wrapText="1"/>
      <protection locked="0"/>
    </xf>
    <xf numFmtId="49" fontId="12" fillId="10" borderId="32" xfId="0" applyNumberFormat="1" applyFont="1" applyFill="1" applyBorder="1" applyAlignment="1" applyProtection="1">
      <alignment vertical="top" wrapText="1"/>
      <protection locked="0"/>
    </xf>
    <xf numFmtId="49" fontId="15" fillId="0" borderId="0" xfId="0" applyNumberFormat="1" applyFont="1" applyAlignment="1" applyProtection="1">
      <alignment horizontal="left" vertical="top" wrapText="1"/>
      <protection locked="0"/>
    </xf>
    <xf numFmtId="49" fontId="15" fillId="0" borderId="0" xfId="0" applyNumberFormat="1" applyFont="1" applyFill="1" applyAlignment="1" applyProtection="1">
      <alignment horizontal="left" vertical="top" wrapText="1"/>
      <protection locked="0"/>
    </xf>
    <xf numFmtId="0" fontId="30" fillId="0" borderId="6" xfId="0" applyFont="1" applyBorder="1" applyAlignment="1" applyProtection="1">
      <alignment vertical="top" wrapText="1"/>
      <protection locked="0"/>
    </xf>
    <xf numFmtId="49" fontId="24" fillId="0" borderId="1" xfId="0" applyNumberFormat="1" applyFont="1" applyBorder="1" applyAlignment="1" applyProtection="1">
      <alignment vertical="top" wrapText="1"/>
      <protection locked="0"/>
    </xf>
    <xf numFmtId="49" fontId="12" fillId="0" borderId="1" xfId="0" applyNumberFormat="1" applyFont="1" applyBorder="1" applyAlignment="1" applyProtection="1">
      <alignment horizontal="center" vertical="top" wrapText="1"/>
      <protection locked="0"/>
    </xf>
    <xf numFmtId="0" fontId="12" fillId="0" borderId="1" xfId="0" applyFont="1" applyBorder="1" applyAlignment="1" applyProtection="1">
      <alignment vertical="top" wrapText="1"/>
      <protection locked="0"/>
    </xf>
    <xf numFmtId="0" fontId="12" fillId="0" borderId="1" xfId="0" applyFont="1" applyFill="1" applyBorder="1" applyAlignment="1">
      <alignment vertical="top" wrapText="1"/>
    </xf>
    <xf numFmtId="0" fontId="12" fillId="0" borderId="7" xfId="0" applyFont="1" applyFill="1" applyBorder="1" applyAlignment="1">
      <alignment vertical="top" wrapText="1"/>
    </xf>
    <xf numFmtId="49" fontId="30" fillId="0" borderId="6" xfId="0" applyNumberFormat="1" applyFont="1" applyBorder="1" applyAlignment="1" applyProtection="1">
      <alignment horizontal="left" vertical="top" wrapText="1"/>
      <protection locked="0"/>
    </xf>
    <xf numFmtId="49" fontId="28" fillId="0" borderId="1" xfId="0" applyNumberFormat="1" applyFont="1" applyBorder="1" applyAlignment="1" applyProtection="1">
      <alignment vertical="top" wrapText="1"/>
      <protection locked="0"/>
    </xf>
    <xf numFmtId="49" fontId="28" fillId="0" borderId="1" xfId="0" applyNumberFormat="1" applyFont="1" applyBorder="1" applyAlignment="1">
      <alignment horizontal="left" vertical="top" wrapText="1"/>
    </xf>
    <xf numFmtId="49" fontId="12" fillId="10" borderId="7" xfId="0" applyNumberFormat="1" applyFont="1" applyFill="1" applyBorder="1" applyAlignment="1">
      <alignment horizontal="center" vertical="top" wrapText="1"/>
    </xf>
    <xf numFmtId="49" fontId="30" fillId="10" borderId="36" xfId="0" applyNumberFormat="1" applyFont="1" applyFill="1" applyBorder="1" applyAlignment="1">
      <alignment horizontal="left" vertical="top" wrapText="1"/>
    </xf>
    <xf numFmtId="49" fontId="24" fillId="10" borderId="37" xfId="0" applyNumberFormat="1" applyFont="1" applyFill="1" applyBorder="1" applyAlignment="1">
      <alignment vertical="top" wrapText="1"/>
    </xf>
    <xf numFmtId="49" fontId="15" fillId="10" borderId="37" xfId="0" applyNumberFormat="1" applyFont="1" applyFill="1" applyBorder="1" applyAlignment="1">
      <alignment vertical="top" wrapText="1"/>
    </xf>
    <xf numFmtId="49" fontId="12" fillId="10" borderId="37" xfId="0" applyNumberFormat="1" applyFont="1" applyFill="1" applyBorder="1" applyAlignment="1">
      <alignment vertical="top" wrapText="1"/>
    </xf>
    <xf numFmtId="49" fontId="12" fillId="10" borderId="37" xfId="0" applyNumberFormat="1" applyFont="1" applyFill="1" applyBorder="1" applyAlignment="1">
      <alignment horizontal="center" vertical="top" wrapText="1"/>
    </xf>
    <xf numFmtId="0" fontId="12" fillId="10" borderId="38" xfId="0" applyFont="1" applyFill="1" applyBorder="1" applyAlignment="1">
      <alignment vertical="top" wrapText="1"/>
    </xf>
    <xf numFmtId="49" fontId="12" fillId="10" borderId="39" xfId="0" applyNumberFormat="1" applyFont="1" applyFill="1" applyBorder="1" applyAlignment="1">
      <alignment horizontal="center" vertical="top" wrapText="1"/>
    </xf>
    <xf numFmtId="49" fontId="12" fillId="10" borderId="40" xfId="0" applyNumberFormat="1" applyFont="1" applyFill="1" applyBorder="1" applyAlignment="1">
      <alignment horizontal="center" vertical="top" wrapText="1"/>
    </xf>
    <xf numFmtId="0" fontId="12" fillId="0" borderId="4" xfId="0" applyFont="1" applyFill="1" applyBorder="1" applyAlignment="1">
      <alignment vertical="top" wrapText="1"/>
    </xf>
    <xf numFmtId="49" fontId="12" fillId="0" borderId="11" xfId="0" applyNumberFormat="1" applyFont="1" applyBorder="1" applyAlignment="1">
      <alignment vertical="top" wrapText="1"/>
    </xf>
    <xf numFmtId="49" fontId="28" fillId="0" borderId="17" xfId="0" applyNumberFormat="1" applyFont="1" applyBorder="1" applyAlignment="1">
      <alignment vertical="top" wrapText="1"/>
    </xf>
    <xf numFmtId="0" fontId="28" fillId="0" borderId="17" xfId="0" applyFont="1" applyBorder="1" applyAlignment="1">
      <alignment vertical="top" wrapText="1"/>
    </xf>
    <xf numFmtId="0" fontId="12" fillId="0" borderId="17" xfId="0" applyFont="1" applyFill="1" applyBorder="1" applyAlignment="1">
      <alignment vertical="top" wrapText="1"/>
    </xf>
    <xf numFmtId="0" fontId="12" fillId="0" borderId="16" xfId="0" applyFont="1" applyFill="1" applyBorder="1" applyAlignment="1">
      <alignment vertical="top" wrapText="1"/>
    </xf>
    <xf numFmtId="0" fontId="12" fillId="0" borderId="41" xfId="0" applyFont="1" applyFill="1" applyBorder="1" applyAlignment="1">
      <alignment vertical="top" wrapText="1"/>
    </xf>
    <xf numFmtId="0" fontId="12" fillId="10" borderId="1" xfId="0" applyFont="1" applyFill="1" applyBorder="1" applyAlignment="1">
      <alignment vertical="top" wrapText="1"/>
    </xf>
    <xf numFmtId="49" fontId="12" fillId="0" borderId="3" xfId="0" applyNumberFormat="1" applyFont="1" applyBorder="1" applyAlignment="1">
      <alignment vertical="top" wrapText="1"/>
    </xf>
    <xf numFmtId="0" fontId="12" fillId="0" borderId="1" xfId="0" applyFont="1" applyFill="1" applyBorder="1" applyAlignment="1" applyProtection="1">
      <alignment vertical="top" wrapText="1"/>
      <protection locked="0"/>
    </xf>
    <xf numFmtId="0" fontId="12" fillId="0" borderId="7" xfId="0" applyFont="1" applyFill="1" applyBorder="1" applyAlignment="1" applyProtection="1">
      <alignment vertical="top" wrapText="1"/>
      <protection locked="0"/>
    </xf>
    <xf numFmtId="49" fontId="28" fillId="0" borderId="1" xfId="0" applyNumberFormat="1" applyFont="1" applyBorder="1" applyAlignment="1" applyProtection="1">
      <alignment vertical="top" wrapText="1"/>
      <protection/>
    </xf>
    <xf numFmtId="49" fontId="28" fillId="0" borderId="1" xfId="0" applyNumberFormat="1" applyFont="1" applyBorder="1" applyAlignment="1" applyProtection="1">
      <alignment horizontal="left" vertical="top" wrapText="1"/>
      <protection/>
    </xf>
    <xf numFmtId="49" fontId="28" fillId="0" borderId="7" xfId="0" applyNumberFormat="1" applyFont="1" applyBorder="1" applyAlignment="1" applyProtection="1">
      <alignment vertical="top" wrapText="1"/>
      <protection/>
    </xf>
    <xf numFmtId="49" fontId="17" fillId="0" borderId="1" xfId="0" applyNumberFormat="1" applyFont="1" applyBorder="1" applyAlignment="1" applyProtection="1">
      <alignment vertical="center" wrapText="1"/>
      <protection/>
    </xf>
    <xf numFmtId="49" fontId="17" fillId="0" borderId="1" xfId="0" applyNumberFormat="1" applyFont="1" applyBorder="1" applyAlignment="1" applyProtection="1">
      <alignment horizontal="left" vertical="center" wrapText="1"/>
      <protection/>
    </xf>
    <xf numFmtId="1" fontId="15" fillId="0" borderId="1" xfId="0" applyNumberFormat="1" applyFont="1" applyBorder="1" applyAlignment="1" applyProtection="1">
      <alignment vertical="top" wrapText="1"/>
      <protection locked="0"/>
    </xf>
    <xf numFmtId="0" fontId="30" fillId="0" borderId="42" xfId="0" applyNumberFormat="1" applyFont="1" applyBorder="1" applyAlignment="1" applyProtection="1">
      <alignment horizontal="left" vertical="top" wrapText="1"/>
      <protection/>
    </xf>
    <xf numFmtId="49" fontId="24" fillId="0" borderId="2" xfId="0" applyNumberFormat="1" applyFont="1" applyBorder="1" applyAlignment="1" applyProtection="1">
      <alignment vertical="top" wrapText="1"/>
      <protection/>
    </xf>
    <xf numFmtId="2" fontId="30" fillId="10" borderId="6" xfId="0" applyNumberFormat="1" applyFont="1" applyFill="1" applyBorder="1" applyAlignment="1" applyProtection="1">
      <alignment horizontal="left" vertical="top" wrapText="1"/>
      <protection/>
    </xf>
    <xf numFmtId="2" fontId="30" fillId="0" borderId="6" xfId="0" applyNumberFormat="1" applyFont="1" applyBorder="1" applyAlignment="1" applyProtection="1">
      <alignment vertical="top" wrapText="1"/>
      <protection/>
    </xf>
    <xf numFmtId="0" fontId="12" fillId="0" borderId="4" xfId="0" applyFont="1" applyFill="1" applyBorder="1" applyAlignment="1" applyProtection="1">
      <alignment vertical="top" wrapText="1"/>
      <protection locked="0"/>
    </xf>
    <xf numFmtId="0" fontId="12" fillId="10" borderId="1" xfId="0" applyFont="1" applyFill="1" applyBorder="1" applyAlignment="1" applyProtection="1">
      <alignment vertical="top" wrapText="1"/>
      <protection locked="0"/>
    </xf>
    <xf numFmtId="49" fontId="12" fillId="10" borderId="4" xfId="0" applyNumberFormat="1" applyFont="1" applyFill="1" applyBorder="1" applyAlignment="1" applyProtection="1">
      <alignment horizontal="center" vertical="top" wrapText="1"/>
      <protection locked="0"/>
    </xf>
    <xf numFmtId="49" fontId="12" fillId="10" borderId="1" xfId="0" applyNumberFormat="1" applyFont="1" applyFill="1" applyBorder="1" applyAlignment="1" applyProtection="1">
      <alignment horizontal="center" vertical="top" wrapText="1"/>
      <protection locked="0"/>
    </xf>
    <xf numFmtId="49" fontId="12" fillId="10" borderId="7" xfId="0" applyNumberFormat="1" applyFont="1" applyFill="1" applyBorder="1" applyAlignment="1" applyProtection="1">
      <alignment horizontal="center" vertical="top" wrapText="1"/>
      <protection locked="0"/>
    </xf>
    <xf numFmtId="49" fontId="12" fillId="0" borderId="3" xfId="0" applyNumberFormat="1" applyFont="1" applyBorder="1" applyAlignment="1" applyProtection="1">
      <alignment vertical="top" wrapText="1"/>
      <protection locked="0"/>
    </xf>
    <xf numFmtId="49" fontId="12" fillId="9" borderId="1" xfId="0" applyNumberFormat="1" applyFont="1" applyFill="1" applyBorder="1" applyAlignment="1" applyProtection="1">
      <alignment vertical="center" wrapText="1"/>
      <protection/>
    </xf>
    <xf numFmtId="0" fontId="12" fillId="0" borderId="1" xfId="0" applyFont="1" applyBorder="1" applyAlignment="1" applyProtection="1">
      <alignment vertical="center" wrapText="1"/>
      <protection/>
    </xf>
    <xf numFmtId="0" fontId="12" fillId="0" borderId="0" xfId="0" applyFont="1" applyAlignment="1" applyProtection="1">
      <alignment vertical="top" wrapText="1"/>
      <protection/>
    </xf>
    <xf numFmtId="49" fontId="27" fillId="0" borderId="1" xfId="0" applyNumberFormat="1" applyFont="1" applyBorder="1" applyAlignment="1" applyProtection="1">
      <alignment vertical="top" wrapText="1"/>
      <protection locked="0"/>
    </xf>
    <xf numFmtId="0" fontId="30" fillId="0" borderId="6" xfId="0" applyNumberFormat="1" applyFont="1" applyBorder="1" applyAlignment="1" applyProtection="1">
      <alignment horizontal="left" vertical="center" wrapText="1"/>
      <protection/>
    </xf>
    <xf numFmtId="49" fontId="24" fillId="0" borderId="1" xfId="0" applyNumberFormat="1" applyFont="1" applyBorder="1" applyAlignment="1" applyProtection="1">
      <alignment vertical="center" wrapText="1"/>
      <protection/>
    </xf>
    <xf numFmtId="0" fontId="12" fillId="0" borderId="7" xfId="0" applyFont="1" applyBorder="1" applyAlignment="1" applyProtection="1">
      <alignment vertical="center" wrapText="1"/>
      <protection locked="0"/>
    </xf>
    <xf numFmtId="49" fontId="12" fillId="0" borderId="0" xfId="0" applyNumberFormat="1" applyFont="1" applyFill="1" applyBorder="1" applyAlignment="1" applyProtection="1">
      <alignment horizontal="center" vertical="top" wrapText="1"/>
      <protection locked="0"/>
    </xf>
    <xf numFmtId="0" fontId="12" fillId="0" borderId="0" xfId="0" applyFont="1" applyFill="1" applyBorder="1" applyAlignment="1">
      <alignment vertical="center" wrapText="1"/>
    </xf>
    <xf numFmtId="49" fontId="12" fillId="0" borderId="37" xfId="0" applyNumberFormat="1" applyFont="1" applyBorder="1" applyAlignment="1" applyProtection="1">
      <alignment vertical="top" wrapText="1"/>
      <protection/>
    </xf>
    <xf numFmtId="49" fontId="12" fillId="0" borderId="37" xfId="0" applyNumberFormat="1" applyFont="1" applyBorder="1" applyAlignment="1" applyProtection="1">
      <alignment vertical="top" wrapText="1"/>
      <protection locked="0"/>
    </xf>
    <xf numFmtId="0" fontId="12" fillId="0" borderId="40" xfId="0" applyFont="1" applyBorder="1" applyAlignment="1" applyProtection="1">
      <alignment vertical="top" wrapText="1"/>
      <protection locked="0"/>
    </xf>
    <xf numFmtId="49" fontId="22" fillId="0" borderId="1" xfId="0" applyNumberFormat="1" applyFont="1" applyBorder="1" applyAlignment="1" applyProtection="1">
      <alignment vertical="center" wrapText="1"/>
      <protection locked="0"/>
    </xf>
    <xf numFmtId="49" fontId="28" fillId="0" borderId="17" xfId="0" applyNumberFormat="1" applyFont="1" applyBorder="1" applyAlignment="1" applyProtection="1">
      <alignment vertical="top" wrapText="1"/>
      <protection/>
    </xf>
    <xf numFmtId="1" fontId="30" fillId="0" borderId="6" xfId="0" applyNumberFormat="1" applyFont="1" applyBorder="1" applyAlignment="1" applyProtection="1">
      <alignment horizontal="left" vertical="top" wrapText="1"/>
      <protection/>
    </xf>
    <xf numFmtId="49" fontId="15" fillId="10" borderId="7" xfId="0" applyNumberFormat="1" applyFont="1" applyFill="1" applyBorder="1" applyAlignment="1" applyProtection="1">
      <alignment vertical="top" wrapText="1"/>
      <protection locked="0"/>
    </xf>
    <xf numFmtId="49" fontId="0" fillId="0" borderId="6" xfId="0" applyNumberFormat="1" applyBorder="1" applyAlignment="1">
      <alignment horizontal="left" vertical="top" wrapText="1"/>
    </xf>
    <xf numFmtId="0" fontId="17" fillId="0" borderId="1" xfId="0" applyFont="1" applyFill="1" applyBorder="1" applyAlignment="1">
      <alignment vertical="top" wrapText="1"/>
    </xf>
    <xf numFmtId="49" fontId="28" fillId="0" borderId="1" xfId="0" applyNumberFormat="1" applyFont="1" applyBorder="1" applyAlignment="1">
      <alignment horizontal="center" vertical="top" wrapText="1"/>
    </xf>
    <xf numFmtId="0" fontId="17" fillId="0" borderId="37" xfId="0" applyFont="1" applyFill="1" applyBorder="1" applyAlignment="1">
      <alignment vertical="top" wrapText="1"/>
    </xf>
    <xf numFmtId="49" fontId="29" fillId="0" borderId="36" xfId="0" applyNumberFormat="1" applyFont="1" applyBorder="1" applyAlignment="1">
      <alignment horizontal="left" vertical="top" wrapText="1"/>
    </xf>
    <xf numFmtId="0" fontId="0" fillId="0" borderId="1" xfId="0" applyBorder="1" applyAlignment="1" applyProtection="1">
      <alignment vertical="top" wrapText="1"/>
      <protection/>
    </xf>
    <xf numFmtId="0" fontId="0" fillId="0" borderId="1" xfId="0" applyBorder="1" applyAlignment="1" applyProtection="1">
      <alignment horizontal="center" vertical="center" wrapText="1"/>
      <protection/>
    </xf>
    <xf numFmtId="0" fontId="0" fillId="0" borderId="1" xfId="0" applyFill="1" applyBorder="1" applyAlignment="1" applyProtection="1">
      <alignment vertical="top" wrapText="1"/>
      <protection/>
    </xf>
    <xf numFmtId="0" fontId="12" fillId="0" borderId="1" xfId="0" applyFont="1" applyFill="1" applyBorder="1" applyAlignment="1" applyProtection="1">
      <alignment vertical="top" wrapText="1"/>
      <protection/>
    </xf>
    <xf numFmtId="0" fontId="0" fillId="0" borderId="0" xfId="0" applyAlignment="1" applyProtection="1">
      <alignment vertical="top" wrapText="1"/>
      <protection/>
    </xf>
    <xf numFmtId="49" fontId="15" fillId="10" borderId="1" xfId="0" applyNumberFormat="1" applyFont="1" applyFill="1" applyBorder="1" applyAlignment="1" applyProtection="1">
      <alignment vertical="top" wrapText="1"/>
      <protection/>
    </xf>
    <xf numFmtId="0" fontId="0" fillId="0" borderId="1" xfId="0" applyBorder="1" applyAlignment="1" applyProtection="1">
      <alignment vertical="center" wrapText="1"/>
      <protection/>
    </xf>
    <xf numFmtId="49" fontId="30" fillId="0" borderId="15" xfId="0" applyNumberFormat="1" applyFont="1" applyBorder="1" applyAlignment="1" applyProtection="1">
      <alignment horizontal="left" vertical="top" wrapText="1"/>
      <protection/>
    </xf>
    <xf numFmtId="0" fontId="28" fillId="0" borderId="17" xfId="0" applyFont="1" applyBorder="1" applyAlignment="1" applyProtection="1">
      <alignment vertical="top" wrapText="1"/>
      <protection/>
    </xf>
    <xf numFmtId="49" fontId="28" fillId="0" borderId="16" xfId="0" applyNumberFormat="1" applyFont="1" applyBorder="1" applyAlignment="1" applyProtection="1">
      <alignment vertical="top" wrapText="1"/>
      <protection/>
    </xf>
    <xf numFmtId="0" fontId="12" fillId="0" borderId="0" xfId="0" applyFont="1" applyFill="1" applyBorder="1" applyAlignment="1" applyProtection="1">
      <alignment vertical="top" wrapText="1"/>
      <protection/>
    </xf>
    <xf numFmtId="0" fontId="12" fillId="0" borderId="0" xfId="0" applyFont="1" applyFill="1" applyAlignment="1" applyProtection="1">
      <alignment vertical="top" wrapText="1"/>
      <protection/>
    </xf>
    <xf numFmtId="49" fontId="0" fillId="0" borderId="6" xfId="0" applyNumberFormat="1" applyBorder="1" applyAlignment="1" applyProtection="1">
      <alignment horizontal="left" vertical="top" wrapText="1"/>
      <protection/>
    </xf>
    <xf numFmtId="49" fontId="24" fillId="0" borderId="1" xfId="0" applyNumberFormat="1" applyFont="1" applyBorder="1" applyAlignment="1" applyProtection="1">
      <alignment horizontal="center" vertical="center" wrapText="1"/>
      <protection/>
    </xf>
    <xf numFmtId="0" fontId="17" fillId="0" borderId="1" xfId="0" applyFont="1" applyFill="1" applyBorder="1" applyAlignment="1" applyProtection="1">
      <alignment horizontal="center" vertical="center" wrapText="1"/>
      <protection/>
    </xf>
    <xf numFmtId="0" fontId="0" fillId="0" borderId="1" xfId="0" applyBorder="1" applyAlignment="1" applyProtection="1">
      <alignment horizontal="center" vertical="top" wrapText="1"/>
      <protection/>
    </xf>
    <xf numFmtId="0" fontId="7" fillId="0" borderId="1" xfId="0" applyFont="1" applyBorder="1" applyAlignment="1" applyProtection="1">
      <alignment vertical="top" wrapText="1"/>
      <protection/>
    </xf>
    <xf numFmtId="0" fontId="0" fillId="0" borderId="7" xfId="0" applyBorder="1" applyAlignment="1" applyProtection="1">
      <alignment vertical="top" wrapText="1"/>
      <protection locked="0"/>
    </xf>
    <xf numFmtId="0" fontId="2" fillId="0" borderId="7" xfId="0" applyFont="1" applyBorder="1" applyAlignment="1" applyProtection="1">
      <alignment vertical="top" wrapText="1"/>
      <protection locked="0"/>
    </xf>
    <xf numFmtId="0" fontId="6" fillId="0" borderId="7" xfId="0" applyFont="1" applyBorder="1" applyAlignment="1" applyProtection="1">
      <alignment horizontal="left" vertical="top" wrapText="1"/>
      <protection locked="0"/>
    </xf>
    <xf numFmtId="0" fontId="0" fillId="0" borderId="7" xfId="0" applyBorder="1" applyAlignment="1" applyProtection="1">
      <alignment horizontal="center" vertical="top" wrapText="1"/>
      <protection locked="0"/>
    </xf>
    <xf numFmtId="0" fontId="0" fillId="0" borderId="7" xfId="0" applyBorder="1" applyAlignment="1" applyProtection="1">
      <alignment horizontal="left" vertical="top" wrapText="1"/>
      <protection locked="0"/>
    </xf>
    <xf numFmtId="49" fontId="12" fillId="9" borderId="7" xfId="0" applyNumberFormat="1" applyFont="1" applyFill="1"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1" xfId="0" applyBorder="1" applyAlignment="1" applyProtection="1">
      <alignment vertical="top" wrapText="1"/>
      <protection locked="0"/>
    </xf>
    <xf numFmtId="0" fontId="7" fillId="0" borderId="1" xfId="0" applyFont="1" applyBorder="1" applyAlignment="1" applyProtection="1">
      <alignment vertical="top" wrapText="1"/>
      <protection locked="0"/>
    </xf>
    <xf numFmtId="0" fontId="9" fillId="0" borderId="1" xfId="0" applyFont="1" applyBorder="1" applyAlignment="1" applyProtection="1">
      <alignment vertical="top" wrapText="1"/>
      <protection locked="0"/>
    </xf>
    <xf numFmtId="0" fontId="0" fillId="0" borderId="1" xfId="0"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0" fillId="0" borderId="37" xfId="0" applyFill="1" applyBorder="1" applyAlignment="1" applyProtection="1">
      <alignment vertical="top" wrapText="1"/>
      <protection locked="0"/>
    </xf>
    <xf numFmtId="0" fontId="3" fillId="9" borderId="1" xfId="0" applyFont="1" applyFill="1" applyBorder="1" applyAlignment="1" applyProtection="1">
      <alignment vertical="top" wrapText="1"/>
      <protection/>
    </xf>
    <xf numFmtId="0" fontId="0" fillId="9" borderId="1" xfId="0" applyFill="1" applyBorder="1" applyAlignment="1" applyProtection="1">
      <alignment vertical="top" wrapText="1"/>
      <protection/>
    </xf>
    <xf numFmtId="0" fontId="0" fillId="9" borderId="1" xfId="0" applyFill="1" applyBorder="1" applyAlignment="1" applyProtection="1">
      <alignment horizontal="left" vertical="top" wrapText="1"/>
      <protection/>
    </xf>
    <xf numFmtId="0" fontId="0" fillId="9" borderId="1" xfId="0" applyFill="1" applyBorder="1" applyAlignment="1" applyProtection="1">
      <alignment horizontal="center" vertical="top" wrapText="1"/>
      <protection/>
    </xf>
    <xf numFmtId="0" fontId="5" fillId="9" borderId="1" xfId="0" applyFont="1" applyFill="1" applyBorder="1" applyAlignment="1" applyProtection="1">
      <alignment vertical="top" wrapText="1"/>
      <protection/>
    </xf>
    <xf numFmtId="0" fontId="0" fillId="9" borderId="37" xfId="0" applyFill="1" applyBorder="1" applyAlignment="1" applyProtection="1">
      <alignment vertical="top" wrapText="1"/>
      <protection/>
    </xf>
    <xf numFmtId="0" fontId="0" fillId="9" borderId="37" xfId="0" applyFill="1" applyBorder="1" applyAlignment="1" applyProtection="1">
      <alignment horizontal="left" vertical="top" wrapText="1"/>
      <protection/>
    </xf>
    <xf numFmtId="9" fontId="0" fillId="0" borderId="1" xfId="0" applyNumberFormat="1" applyBorder="1" applyAlignment="1" applyProtection="1">
      <alignment horizontal="left" vertical="top" wrapText="1"/>
      <protection locked="0"/>
    </xf>
    <xf numFmtId="49" fontId="28" fillId="0" borderId="1" xfId="0" applyNumberFormat="1" applyFont="1" applyBorder="1" applyAlignment="1" applyProtection="1">
      <alignment horizontal="center" vertical="top" wrapText="1"/>
      <protection/>
    </xf>
    <xf numFmtId="6" fontId="0" fillId="0" borderId="1" xfId="0" applyNumberFormat="1" applyBorder="1" applyAlignment="1" applyProtection="1">
      <alignment horizontal="left" vertical="top" wrapText="1"/>
      <protection locked="0"/>
    </xf>
    <xf numFmtId="9" fontId="0" fillId="0" borderId="37" xfId="0" applyNumberFormat="1" applyBorder="1" applyAlignment="1" applyProtection="1">
      <alignment horizontal="left" vertical="top" wrapText="1"/>
      <protection locked="0"/>
    </xf>
    <xf numFmtId="0" fontId="3" fillId="0" borderId="1" xfId="0" applyFont="1" applyBorder="1" applyAlignment="1" applyProtection="1">
      <alignment vertical="top" wrapText="1"/>
      <protection/>
    </xf>
    <xf numFmtId="0" fontId="0" fillId="0" borderId="0" xfId="0" applyAlignment="1">
      <alignment horizontal="left"/>
    </xf>
    <xf numFmtId="49" fontId="35" fillId="0" borderId="1" xfId="0" applyNumberFormat="1" applyFont="1" applyBorder="1" applyAlignment="1">
      <alignment vertical="center" wrapText="1"/>
    </xf>
    <xf numFmtId="49" fontId="28" fillId="0" borderId="1" xfId="0" applyNumberFormat="1" applyFont="1" applyBorder="1" applyAlignment="1" applyProtection="1">
      <alignment horizontal="left" vertical="top" wrapText="1"/>
      <protection/>
    </xf>
    <xf numFmtId="0" fontId="17" fillId="0" borderId="1" xfId="0" applyFont="1" applyBorder="1" applyAlignment="1" applyProtection="1">
      <alignment horizontal="center" vertical="center" wrapText="1"/>
      <protection/>
    </xf>
    <xf numFmtId="49" fontId="17" fillId="0" borderId="1" xfId="0" applyNumberFormat="1" applyFont="1" applyBorder="1" applyAlignment="1" applyProtection="1">
      <alignment horizontal="center" vertical="center" wrapText="1"/>
      <protection/>
    </xf>
    <xf numFmtId="0" fontId="4" fillId="0" borderId="1" xfId="0" applyFont="1" applyBorder="1" applyAlignment="1">
      <alignment vertical="top" wrapText="1"/>
    </xf>
    <xf numFmtId="9" fontId="0" fillId="0" borderId="1" xfId="0" applyNumberFormat="1" applyBorder="1" applyAlignment="1">
      <alignment horizontal="left" vertical="top" wrapText="1"/>
    </xf>
    <xf numFmtId="0" fontId="0" fillId="0" borderId="1" xfId="0" applyBorder="1" applyAlignment="1">
      <alignment vertical="top" wrapText="1"/>
    </xf>
    <xf numFmtId="0" fontId="0" fillId="0" borderId="1" xfId="0" applyFill="1" applyBorder="1" applyAlignment="1">
      <alignment vertical="top" wrapText="1"/>
    </xf>
    <xf numFmtId="0" fontId="0" fillId="0" borderId="1" xfId="0" applyBorder="1" applyAlignment="1" applyProtection="1">
      <alignment horizontal="left" vertical="center" wrapText="1"/>
      <protection/>
    </xf>
    <xf numFmtId="0" fontId="7" fillId="0" borderId="1" xfId="0" applyFont="1" applyFill="1" applyBorder="1" applyAlignment="1">
      <alignment horizontal="left" vertical="top" wrapText="1"/>
    </xf>
    <xf numFmtId="0" fontId="7" fillId="0" borderId="1" xfId="0" applyFont="1" applyFill="1" applyBorder="1" applyAlignment="1" applyProtection="1">
      <alignment horizontal="left" vertical="top" wrapText="1"/>
      <protection/>
    </xf>
    <xf numFmtId="49" fontId="2" fillId="0" borderId="6" xfId="0" applyNumberFormat="1" applyFont="1" applyBorder="1" applyAlignment="1">
      <alignment horizontal="left" vertical="top" wrapText="1"/>
    </xf>
    <xf numFmtId="0" fontId="3" fillId="0" borderId="1" xfId="0" applyFont="1" applyBorder="1" applyAlignment="1" applyProtection="1">
      <alignment vertical="top" wrapText="1"/>
      <protection locked="0"/>
    </xf>
    <xf numFmtId="49" fontId="28" fillId="0" borderId="17" xfId="0" applyNumberFormat="1" applyFont="1" applyBorder="1" applyAlignment="1" applyProtection="1">
      <alignment horizontal="left" vertical="top" wrapText="1"/>
      <protection/>
    </xf>
    <xf numFmtId="49" fontId="24" fillId="0" borderId="17" xfId="0" applyNumberFormat="1" applyFont="1" applyBorder="1" applyAlignment="1" applyProtection="1">
      <alignment horizontal="center" vertical="top" wrapText="1"/>
      <protection/>
    </xf>
    <xf numFmtId="0" fontId="3" fillId="0" borderId="0" xfId="0" applyFont="1" applyBorder="1" applyAlignment="1">
      <alignment vertical="top" wrapText="1"/>
    </xf>
    <xf numFmtId="0" fontId="0" fillId="0" borderId="0" xfId="0" applyBorder="1" applyAlignment="1">
      <alignment vertical="top" wrapText="1"/>
    </xf>
    <xf numFmtId="49" fontId="2" fillId="0" borderId="36" xfId="0" applyNumberFormat="1" applyFont="1" applyBorder="1" applyAlignment="1">
      <alignment horizontal="left" vertical="top" wrapText="1"/>
    </xf>
    <xf numFmtId="49" fontId="28" fillId="0" borderId="18" xfId="0" applyNumberFormat="1" applyFont="1" applyBorder="1" applyAlignment="1" applyProtection="1">
      <alignment vertical="top" wrapText="1"/>
      <protection/>
    </xf>
    <xf numFmtId="0" fontId="0" fillId="0" borderId="11" xfId="0" applyBorder="1" applyAlignment="1" applyProtection="1">
      <alignment vertical="top" wrapText="1"/>
      <protection/>
    </xf>
    <xf numFmtId="0" fontId="0" fillId="0" borderId="11" xfId="0" applyBorder="1" applyAlignment="1" applyProtection="1">
      <alignment vertical="top" wrapText="1"/>
      <protection locked="0"/>
    </xf>
    <xf numFmtId="0" fontId="12" fillId="10" borderId="11" xfId="0" applyFont="1" applyFill="1" applyBorder="1" applyAlignment="1" applyProtection="1">
      <alignment vertical="top" wrapText="1"/>
      <protection locked="0"/>
    </xf>
    <xf numFmtId="0" fontId="12" fillId="0" borderId="27" xfId="0" applyFont="1" applyFill="1" applyBorder="1" applyAlignment="1" applyProtection="1">
      <alignment vertical="top" wrapText="1"/>
      <protection/>
    </xf>
    <xf numFmtId="0" fontId="3" fillId="0" borderId="27" xfId="0" applyFont="1" applyBorder="1" applyAlignment="1">
      <alignment vertical="top" wrapText="1"/>
    </xf>
    <xf numFmtId="0" fontId="0" fillId="0" borderId="27" xfId="0" applyFill="1" applyBorder="1" applyAlignment="1" applyProtection="1">
      <alignment vertical="top" wrapText="1"/>
      <protection/>
    </xf>
    <xf numFmtId="0" fontId="0" fillId="0" borderId="0" xfId="0" applyFill="1" applyBorder="1" applyAlignment="1" applyProtection="1">
      <alignment vertical="top" wrapText="1"/>
      <protection/>
    </xf>
    <xf numFmtId="0" fontId="0" fillId="0" borderId="27" xfId="0" applyFill="1" applyBorder="1" applyAlignment="1">
      <alignment vertical="top" wrapText="1"/>
    </xf>
    <xf numFmtId="0" fontId="0" fillId="0" borderId="0" xfId="0" applyFill="1" applyBorder="1" applyAlignment="1">
      <alignment vertical="top" wrapText="1"/>
    </xf>
    <xf numFmtId="0" fontId="3" fillId="0" borderId="27" xfId="0" applyFont="1" applyFill="1" applyBorder="1" applyAlignment="1">
      <alignment vertical="top" wrapText="1"/>
    </xf>
    <xf numFmtId="0" fontId="3" fillId="0" borderId="0" xfId="0" applyFont="1" applyFill="1" applyBorder="1" applyAlignment="1">
      <alignment vertical="top" wrapText="1"/>
    </xf>
    <xf numFmtId="49" fontId="12" fillId="0" borderId="27" xfId="0" applyNumberFormat="1" applyFont="1" applyFill="1" applyBorder="1" applyAlignment="1" applyProtection="1">
      <alignment horizontal="center" vertical="top" wrapText="1"/>
      <protection/>
    </xf>
    <xf numFmtId="49" fontId="28" fillId="0" borderId="1" xfId="0" applyNumberFormat="1" applyFont="1" applyBorder="1" applyAlignment="1" applyProtection="1">
      <alignment horizontal="left" vertical="top" wrapText="1"/>
      <protection/>
    </xf>
    <xf numFmtId="49" fontId="28" fillId="0" borderId="17" xfId="0" applyNumberFormat="1" applyFont="1" applyBorder="1" applyAlignment="1" applyProtection="1">
      <alignment horizontal="center" vertical="top" wrapText="1"/>
      <protection/>
    </xf>
    <xf numFmtId="0" fontId="17" fillId="0" borderId="1" xfId="0" applyFont="1" applyBorder="1" applyAlignment="1" applyProtection="1">
      <alignment horizontal="center" vertical="center" wrapText="1"/>
      <protection/>
    </xf>
    <xf numFmtId="0" fontId="17" fillId="0" borderId="1" xfId="0" applyFont="1" applyBorder="1" applyAlignment="1">
      <alignment vertical="top" wrapText="1"/>
    </xf>
    <xf numFmtId="0" fontId="17" fillId="0" borderId="37" xfId="0" applyFont="1" applyBorder="1" applyAlignment="1">
      <alignment vertical="top" wrapText="1"/>
    </xf>
    <xf numFmtId="0" fontId="12" fillId="0" borderId="37" xfId="0" applyFont="1" applyBorder="1" applyAlignment="1" applyProtection="1">
      <alignment vertical="top" wrapText="1"/>
      <protection locked="0"/>
    </xf>
    <xf numFmtId="0" fontId="12" fillId="0" borderId="11" xfId="0" applyFont="1" applyBorder="1" applyAlignment="1" applyProtection="1">
      <alignment vertical="top" wrapText="1"/>
      <protection locked="0"/>
    </xf>
    <xf numFmtId="0" fontId="17" fillId="0" borderId="1" xfId="0" applyFont="1" applyBorder="1" applyAlignment="1" applyProtection="1">
      <alignment horizontal="center" vertical="center" wrapText="1"/>
      <protection locked="0"/>
    </xf>
    <xf numFmtId="0" fontId="7" fillId="0" borderId="1" xfId="0" applyFont="1" applyFill="1" applyBorder="1" applyAlignment="1" applyProtection="1">
      <alignment horizontal="left" vertical="top" wrapText="1"/>
      <protection locked="0"/>
    </xf>
    <xf numFmtId="1" fontId="12" fillId="0" borderId="1" xfId="0" applyNumberFormat="1" applyFont="1" applyBorder="1" applyAlignment="1" applyProtection="1">
      <alignment horizontal="center" vertical="center" wrapText="1"/>
      <protection/>
    </xf>
    <xf numFmtId="0" fontId="0" fillId="0" borderId="7" xfId="0" applyBorder="1" applyAlignment="1" applyProtection="1">
      <alignment vertical="top" wrapText="1"/>
      <protection/>
    </xf>
    <xf numFmtId="0" fontId="17" fillId="9" borderId="1" xfId="0" applyFont="1" applyFill="1" applyBorder="1" applyAlignment="1" applyProtection="1">
      <alignment horizontal="center" vertical="center" wrapText="1"/>
      <protection/>
    </xf>
    <xf numFmtId="0" fontId="7" fillId="9" borderId="1" xfId="0" applyFont="1" applyFill="1" applyBorder="1" applyAlignment="1">
      <alignment horizontal="left" vertical="top" wrapText="1"/>
    </xf>
    <xf numFmtId="0" fontId="3" fillId="9" borderId="1" xfId="0" applyFont="1" applyFill="1" applyBorder="1" applyAlignment="1" applyProtection="1">
      <alignment vertical="top" wrapText="1"/>
      <protection locked="0"/>
    </xf>
    <xf numFmtId="0" fontId="0" fillId="9" borderId="7" xfId="0" applyFill="1" applyBorder="1" applyAlignment="1" applyProtection="1">
      <alignment vertical="top" wrapText="1"/>
      <protection locked="0"/>
    </xf>
    <xf numFmtId="0" fontId="12" fillId="9" borderId="1" xfId="0" applyFont="1" applyFill="1" applyBorder="1" applyAlignment="1" applyProtection="1">
      <alignment vertical="top" wrapText="1"/>
      <protection locked="0"/>
    </xf>
    <xf numFmtId="0" fontId="12" fillId="9" borderId="1" xfId="0" applyFont="1" applyFill="1" applyBorder="1" applyAlignment="1" applyProtection="1">
      <alignment vertical="top" wrapText="1"/>
      <protection/>
    </xf>
    <xf numFmtId="0" fontId="12" fillId="11" borderId="1" xfId="0" applyFont="1" applyFill="1" applyBorder="1" applyAlignment="1" applyProtection="1">
      <alignment vertical="top" wrapText="1"/>
      <protection locked="0"/>
    </xf>
    <xf numFmtId="0" fontId="12" fillId="11" borderId="37" xfId="0" applyFont="1" applyFill="1" applyBorder="1" applyAlignment="1" applyProtection="1">
      <alignment vertical="top" wrapText="1"/>
      <protection locked="0"/>
    </xf>
    <xf numFmtId="0" fontId="28" fillId="0" borderId="1" xfId="0" applyFont="1" applyBorder="1" applyAlignment="1" applyProtection="1">
      <alignment vertical="top" wrapText="1"/>
      <protection/>
    </xf>
    <xf numFmtId="49" fontId="30" fillId="10" borderId="19" xfId="0" applyNumberFormat="1" applyFont="1" applyFill="1" applyBorder="1" applyAlignment="1" applyProtection="1">
      <alignment horizontal="left" vertical="top" wrapText="1"/>
      <protection/>
    </xf>
    <xf numFmtId="49" fontId="24" fillId="10" borderId="21" xfId="0" applyNumberFormat="1" applyFont="1" applyFill="1" applyBorder="1" applyAlignment="1" applyProtection="1">
      <alignment vertical="top" wrapText="1"/>
      <protection/>
    </xf>
    <xf numFmtId="49" fontId="15" fillId="10" borderId="21" xfId="0" applyNumberFormat="1" applyFont="1" applyFill="1" applyBorder="1" applyAlignment="1" applyProtection="1">
      <alignment vertical="top" wrapText="1"/>
      <protection locked="0"/>
    </xf>
    <xf numFmtId="49" fontId="15" fillId="10" borderId="21" xfId="0" applyNumberFormat="1" applyFont="1" applyFill="1" applyBorder="1" applyAlignment="1" applyProtection="1">
      <alignment vertical="top" wrapText="1"/>
      <protection/>
    </xf>
    <xf numFmtId="49" fontId="12" fillId="10" borderId="21" xfId="0" applyNumberFormat="1" applyFont="1" applyFill="1" applyBorder="1" applyAlignment="1" applyProtection="1">
      <alignment vertical="top" wrapText="1"/>
      <protection/>
    </xf>
    <xf numFmtId="49" fontId="12" fillId="10" borderId="21" xfId="0" applyNumberFormat="1" applyFont="1" applyFill="1" applyBorder="1" applyAlignment="1" applyProtection="1">
      <alignment vertical="top" wrapText="1"/>
      <protection locked="0"/>
    </xf>
    <xf numFmtId="49" fontId="12" fillId="10" borderId="21" xfId="0" applyNumberFormat="1" applyFont="1" applyFill="1" applyBorder="1" applyAlignment="1" applyProtection="1">
      <alignment horizontal="center" vertical="top" wrapText="1"/>
      <protection/>
    </xf>
    <xf numFmtId="49" fontId="12" fillId="10" borderId="21" xfId="0" applyNumberFormat="1" applyFont="1" applyFill="1" applyBorder="1" applyAlignment="1" applyProtection="1">
      <alignment horizontal="center" vertical="top" wrapText="1"/>
      <protection locked="0"/>
    </xf>
    <xf numFmtId="0" fontId="12" fillId="10" borderId="20" xfId="0" applyFont="1" applyFill="1" applyBorder="1" applyAlignment="1" applyProtection="1">
      <alignment vertical="top" wrapText="1"/>
      <protection locked="0"/>
    </xf>
    <xf numFmtId="0" fontId="30" fillId="0" borderId="43" xfId="0" applyNumberFormat="1" applyFont="1" applyBorder="1" applyAlignment="1" applyProtection="1">
      <alignment horizontal="left" vertical="top" wrapText="1"/>
      <protection/>
    </xf>
    <xf numFmtId="49" fontId="30" fillId="0" borderId="43" xfId="0" applyNumberFormat="1" applyFont="1" applyBorder="1" applyAlignment="1" applyProtection="1">
      <alignment horizontal="left" vertical="top" wrapText="1"/>
      <protection/>
    </xf>
    <xf numFmtId="49" fontId="0" fillId="0" borderId="43" xfId="0" applyNumberFormat="1" applyBorder="1" applyAlignment="1">
      <alignment horizontal="left" vertical="top" wrapText="1"/>
    </xf>
    <xf numFmtId="49" fontId="0" fillId="0" borderId="44" xfId="0" applyNumberFormat="1" applyBorder="1" applyAlignment="1">
      <alignment horizontal="left" vertical="top" wrapText="1"/>
    </xf>
    <xf numFmtId="49" fontId="24" fillId="0" borderId="4" xfId="0" applyNumberFormat="1" applyFont="1" applyBorder="1" applyAlignment="1">
      <alignment vertical="top" wrapText="1"/>
    </xf>
    <xf numFmtId="49" fontId="28" fillId="0" borderId="4" xfId="0" applyNumberFormat="1" applyFont="1" applyBorder="1" applyAlignment="1" applyProtection="1">
      <alignment vertical="top" wrapText="1"/>
      <protection/>
    </xf>
    <xf numFmtId="49" fontId="0" fillId="0" borderId="45" xfId="0" applyNumberFormat="1" applyBorder="1" applyAlignment="1">
      <alignment horizontal="left" vertical="top" wrapText="1"/>
    </xf>
    <xf numFmtId="1" fontId="12" fillId="0" borderId="1" xfId="0" applyNumberFormat="1" applyFont="1" applyBorder="1" applyAlignment="1" applyProtection="1">
      <alignment vertical="top" wrapText="1"/>
      <protection/>
    </xf>
    <xf numFmtId="0" fontId="37" fillId="0" borderId="1" xfId="0" applyFont="1" applyBorder="1" applyAlignment="1">
      <alignment vertical="top" wrapText="1"/>
    </xf>
    <xf numFmtId="0" fontId="0" fillId="9" borderId="7" xfId="0" applyFill="1" applyBorder="1" applyAlignment="1" applyProtection="1">
      <alignment vertical="top" wrapText="1"/>
      <protection/>
    </xf>
    <xf numFmtId="0" fontId="12" fillId="9" borderId="11" xfId="0" applyFont="1" applyFill="1" applyBorder="1" applyAlignment="1" applyProtection="1">
      <alignment vertical="top" wrapText="1"/>
      <protection/>
    </xf>
    <xf numFmtId="0" fontId="12" fillId="9" borderId="3" xfId="0" applyFont="1" applyFill="1" applyBorder="1" applyAlignment="1" applyProtection="1">
      <alignment vertical="top" wrapText="1"/>
      <protection/>
    </xf>
    <xf numFmtId="0" fontId="12" fillId="9" borderId="3" xfId="0" applyFont="1" applyFill="1" applyBorder="1" applyAlignment="1" applyProtection="1">
      <alignment horizontal="center" vertical="center" wrapText="1"/>
      <protection/>
    </xf>
    <xf numFmtId="0" fontId="34" fillId="9" borderId="4" xfId="0" applyFont="1" applyFill="1" applyBorder="1" applyAlignment="1" applyProtection="1">
      <alignment vertical="top" wrapText="1"/>
      <protection locked="0"/>
    </xf>
    <xf numFmtId="0" fontId="34" fillId="9" borderId="1" xfId="0" applyFont="1" applyFill="1" applyBorder="1" applyAlignment="1" applyProtection="1">
      <alignment vertical="top" wrapText="1"/>
      <protection locked="0"/>
    </xf>
    <xf numFmtId="0" fontId="12" fillId="9" borderId="46" xfId="0" applyFont="1" applyFill="1" applyBorder="1" applyAlignment="1" applyProtection="1">
      <alignment horizontal="left" vertical="center" wrapText="1"/>
      <protection/>
    </xf>
    <xf numFmtId="0" fontId="12" fillId="9" borderId="1" xfId="0" applyFont="1" applyFill="1" applyBorder="1" applyAlignment="1" applyProtection="1">
      <alignment vertical="center" wrapText="1"/>
      <protection/>
    </xf>
    <xf numFmtId="0" fontId="12" fillId="9" borderId="7" xfId="0" applyFont="1" applyFill="1" applyBorder="1" applyAlignment="1" applyProtection="1">
      <alignment vertical="top" wrapText="1"/>
      <protection locked="0"/>
    </xf>
    <xf numFmtId="1" fontId="12" fillId="9" borderId="1" xfId="0" applyNumberFormat="1" applyFont="1" applyFill="1" applyBorder="1" applyAlignment="1" applyProtection="1">
      <alignment vertical="top" wrapText="1"/>
      <protection/>
    </xf>
    <xf numFmtId="0" fontId="16" fillId="9" borderId="1" xfId="0" applyFont="1" applyFill="1" applyBorder="1" applyAlignment="1" applyProtection="1">
      <alignment vertical="top" wrapText="1"/>
      <protection locked="0"/>
    </xf>
    <xf numFmtId="0" fontId="12" fillId="9" borderId="1" xfId="0" applyFont="1" applyFill="1" applyBorder="1" applyAlignment="1" applyProtection="1">
      <alignment vertical="center" wrapText="1"/>
      <protection locked="0"/>
    </xf>
    <xf numFmtId="0" fontId="17" fillId="9" borderId="7" xfId="0" applyFont="1" applyFill="1" applyBorder="1" applyAlignment="1" applyProtection="1">
      <alignment horizontal="center" vertical="center" wrapText="1"/>
      <protection/>
    </xf>
    <xf numFmtId="49" fontId="28" fillId="0" borderId="1" xfId="0" applyNumberFormat="1" applyFont="1" applyBorder="1" applyAlignment="1" applyProtection="1">
      <alignment horizontal="left" vertical="top" wrapText="1"/>
      <protection/>
    </xf>
    <xf numFmtId="49" fontId="28" fillId="0" borderId="17" xfId="0" applyNumberFormat="1" applyFont="1" applyBorder="1" applyAlignment="1" applyProtection="1">
      <alignment horizontal="center" vertical="top" wrapText="1"/>
      <protection/>
    </xf>
    <xf numFmtId="0" fontId="12" fillId="0" borderId="1" xfId="0" applyFont="1" applyBorder="1" applyAlignment="1" applyProtection="1">
      <alignment horizontal="left" vertical="center" wrapText="1"/>
      <protection/>
    </xf>
    <xf numFmtId="0" fontId="17" fillId="0" borderId="1" xfId="0" applyFont="1" applyBorder="1" applyAlignment="1" applyProtection="1">
      <alignment horizontal="center" vertical="center" wrapText="1"/>
      <protection/>
    </xf>
    <xf numFmtId="0" fontId="14" fillId="0" borderId="0" xfId="0" applyFont="1" applyAlignment="1">
      <alignment horizontal="left" vertical="top" wrapText="1"/>
    </xf>
    <xf numFmtId="0" fontId="12" fillId="0" borderId="46" xfId="0" applyFont="1" applyFill="1" applyBorder="1" applyAlignment="1" applyProtection="1">
      <alignment vertical="center" wrapText="1"/>
      <protection/>
    </xf>
    <xf numFmtId="49" fontId="12" fillId="0" borderId="0" xfId="0" applyNumberFormat="1" applyFont="1" applyFill="1" applyBorder="1" applyAlignment="1" applyProtection="1">
      <alignment horizontal="center" vertical="top" wrapText="1"/>
      <protection/>
    </xf>
    <xf numFmtId="0" fontId="17" fillId="0" borderId="1" xfId="0" applyFont="1" applyBorder="1" applyAlignment="1" applyProtection="1">
      <alignment vertical="top" wrapText="1"/>
      <protection/>
    </xf>
    <xf numFmtId="0" fontId="17" fillId="0" borderId="1" xfId="0" applyFont="1" applyBorder="1" applyAlignment="1" applyProtection="1">
      <alignment horizontal="left" vertical="center" wrapText="1"/>
      <protection/>
    </xf>
    <xf numFmtId="0" fontId="7" fillId="9" borderId="1" xfId="0" applyFont="1" applyFill="1" applyBorder="1" applyAlignment="1" applyProtection="1">
      <alignment horizontal="left" vertical="top" wrapText="1"/>
      <protection/>
    </xf>
    <xf numFmtId="0" fontId="7" fillId="9" borderId="1" xfId="0" applyFont="1" applyFill="1" applyBorder="1" applyAlignment="1" applyProtection="1">
      <alignment horizontal="left" vertical="top" wrapText="1"/>
      <protection locked="0"/>
    </xf>
    <xf numFmtId="0" fontId="17" fillId="9" borderId="1" xfId="0" applyFont="1" applyFill="1" applyBorder="1" applyAlignment="1" applyProtection="1">
      <alignment horizontal="center" vertical="center" wrapText="1"/>
      <protection locked="0"/>
    </xf>
    <xf numFmtId="0" fontId="0" fillId="9" borderId="11" xfId="0" applyFill="1" applyBorder="1" applyAlignment="1" applyProtection="1">
      <alignment vertical="top" wrapText="1"/>
      <protection locked="0"/>
    </xf>
    <xf numFmtId="0" fontId="14" fillId="9" borderId="1" xfId="0" applyFont="1" applyFill="1" applyBorder="1" applyAlignment="1" applyProtection="1">
      <alignment horizontal="left" vertical="top" wrapText="1"/>
      <protection/>
    </xf>
    <xf numFmtId="0" fontId="34" fillId="9" borderId="1" xfId="0" applyFont="1" applyFill="1" applyBorder="1" applyAlignment="1" applyProtection="1">
      <alignment vertical="top" wrapText="1"/>
      <protection/>
    </xf>
    <xf numFmtId="0" fontId="12" fillId="9" borderId="11" xfId="0" applyFont="1" applyFill="1" applyBorder="1" applyAlignment="1" applyProtection="1">
      <alignment vertical="top" wrapText="1"/>
      <protection locked="0"/>
    </xf>
    <xf numFmtId="0" fontId="14" fillId="9" borderId="1" xfId="0" applyFont="1" applyFill="1" applyBorder="1" applyAlignment="1">
      <alignment horizontal="left" vertical="top" wrapText="1"/>
    </xf>
    <xf numFmtId="0" fontId="12" fillId="9" borderId="46" xfId="0" applyFont="1" applyFill="1" applyBorder="1" applyAlignment="1" applyProtection="1">
      <alignment vertical="center" wrapText="1"/>
      <protection/>
    </xf>
    <xf numFmtId="0" fontId="12" fillId="0" borderId="3" xfId="0" applyFont="1" applyFill="1" applyBorder="1" applyAlignment="1" applyProtection="1">
      <alignment vertical="top" wrapText="1"/>
      <protection locked="0"/>
    </xf>
    <xf numFmtId="0" fontId="12" fillId="0" borderId="43" xfId="0" applyFont="1" applyFill="1" applyBorder="1" applyAlignment="1" applyProtection="1">
      <alignment vertical="top" wrapText="1"/>
      <protection locked="0"/>
    </xf>
    <xf numFmtId="0" fontId="12" fillId="0" borderId="0" xfId="0" applyFont="1" applyFill="1" applyBorder="1" applyAlignment="1" applyProtection="1">
      <alignment vertical="top" wrapText="1"/>
      <protection locked="0"/>
    </xf>
    <xf numFmtId="0" fontId="12" fillId="0" borderId="27" xfId="0" applyFont="1" applyFill="1" applyBorder="1" applyAlignment="1" applyProtection="1">
      <alignment vertical="top" wrapText="1"/>
      <protection locked="0"/>
    </xf>
    <xf numFmtId="0" fontId="3" fillId="0" borderId="0" xfId="0" applyFont="1" applyBorder="1" applyAlignment="1" applyProtection="1">
      <alignment vertical="top" wrapText="1"/>
      <protection/>
    </xf>
    <xf numFmtId="0" fontId="3" fillId="0" borderId="0" xfId="0" applyFont="1" applyFill="1" applyBorder="1" applyAlignment="1" applyProtection="1">
      <alignment vertical="top" wrapText="1"/>
      <protection/>
    </xf>
    <xf numFmtId="0" fontId="3" fillId="0" borderId="0" xfId="0" applyFont="1" applyAlignment="1" applyProtection="1">
      <alignment vertical="top" wrapText="1"/>
      <protection/>
    </xf>
    <xf numFmtId="0" fontId="28" fillId="0" borderId="18" xfId="0" applyFont="1" applyBorder="1" applyAlignment="1" applyProtection="1">
      <alignment vertical="top" wrapText="1"/>
      <protection/>
    </xf>
    <xf numFmtId="0" fontId="3" fillId="0" borderId="11" xfId="0" applyFont="1" applyBorder="1" applyAlignment="1" applyProtection="1">
      <alignment vertical="top" wrapText="1"/>
      <protection/>
    </xf>
    <xf numFmtId="0" fontId="34" fillId="0" borderId="11" xfId="0" applyFont="1" applyBorder="1" applyAlignment="1" applyProtection="1">
      <alignment vertical="center" wrapText="1"/>
      <protection/>
    </xf>
    <xf numFmtId="0" fontId="34" fillId="0" borderId="11" xfId="0" applyFont="1" applyBorder="1" applyAlignment="1" applyProtection="1">
      <alignment vertical="top" wrapText="1"/>
      <protection/>
    </xf>
    <xf numFmtId="49" fontId="12" fillId="10" borderId="11" xfId="0" applyNumberFormat="1" applyFont="1" applyFill="1" applyBorder="1" applyAlignment="1" applyProtection="1">
      <alignment horizontal="center" vertical="top" wrapText="1"/>
      <protection/>
    </xf>
    <xf numFmtId="0" fontId="34" fillId="0" borderId="38" xfId="0" applyFont="1" applyBorder="1" applyAlignment="1" applyProtection="1">
      <alignment vertical="top" wrapText="1"/>
      <protection/>
    </xf>
    <xf numFmtId="0" fontId="7" fillId="0" borderId="47" xfId="0" applyFont="1" applyFill="1" applyBorder="1" applyAlignment="1" applyProtection="1">
      <alignment vertical="top" wrapText="1"/>
      <protection/>
    </xf>
    <xf numFmtId="49" fontId="30" fillId="10" borderId="42" xfId="0" applyNumberFormat="1" applyFont="1" applyFill="1" applyBorder="1" applyAlignment="1" applyProtection="1">
      <alignment horizontal="left" vertical="top" wrapText="1"/>
      <protection/>
    </xf>
    <xf numFmtId="49" fontId="24" fillId="10" borderId="2" xfId="0" applyNumberFormat="1" applyFont="1" applyFill="1" applyBorder="1" applyAlignment="1" applyProtection="1">
      <alignment vertical="top" wrapText="1"/>
      <protection/>
    </xf>
    <xf numFmtId="49" fontId="15" fillId="10" borderId="2" xfId="0" applyNumberFormat="1" applyFont="1" applyFill="1" applyBorder="1" applyAlignment="1" applyProtection="1">
      <alignment vertical="top" wrapText="1"/>
      <protection locked="0"/>
    </xf>
    <xf numFmtId="49" fontId="15" fillId="10" borderId="2" xfId="0" applyNumberFormat="1" applyFont="1" applyFill="1" applyBorder="1" applyAlignment="1" applyProtection="1">
      <alignment vertical="top" wrapText="1"/>
      <protection/>
    </xf>
    <xf numFmtId="49" fontId="12" fillId="10" borderId="2" xfId="0" applyNumberFormat="1" applyFont="1" applyFill="1" applyBorder="1" applyAlignment="1" applyProtection="1">
      <alignment vertical="top" wrapText="1"/>
      <protection/>
    </xf>
    <xf numFmtId="49" fontId="12" fillId="10" borderId="2" xfId="0" applyNumberFormat="1" applyFont="1" applyFill="1" applyBorder="1" applyAlignment="1" applyProtection="1">
      <alignment vertical="top" wrapText="1"/>
      <protection locked="0"/>
    </xf>
    <xf numFmtId="49" fontId="12" fillId="10" borderId="2" xfId="0" applyNumberFormat="1" applyFont="1" applyFill="1" applyBorder="1" applyAlignment="1" applyProtection="1">
      <alignment horizontal="center" vertical="top" wrapText="1"/>
      <protection/>
    </xf>
    <xf numFmtId="49" fontId="12" fillId="10" borderId="2" xfId="0" applyNumberFormat="1" applyFont="1" applyFill="1" applyBorder="1" applyAlignment="1" applyProtection="1">
      <alignment horizontal="center" vertical="top" wrapText="1"/>
      <protection locked="0"/>
    </xf>
    <xf numFmtId="0" fontId="12" fillId="10" borderId="48" xfId="0" applyFont="1" applyFill="1" applyBorder="1" applyAlignment="1" applyProtection="1">
      <alignment vertical="top" wrapText="1"/>
      <protection locked="0"/>
    </xf>
    <xf numFmtId="49" fontId="24" fillId="9" borderId="1" xfId="0" applyNumberFormat="1" applyFont="1" applyFill="1" applyBorder="1" applyAlignment="1" applyProtection="1">
      <alignment vertical="top" wrapText="1"/>
      <protection/>
    </xf>
    <xf numFmtId="0" fontId="12" fillId="9" borderId="7" xfId="0" applyFont="1" applyFill="1" applyBorder="1" applyAlignment="1" applyProtection="1">
      <alignment vertical="center" wrapText="1"/>
      <protection/>
    </xf>
    <xf numFmtId="49" fontId="15" fillId="10" borderId="1" xfId="0" applyNumberFormat="1" applyFont="1" applyFill="1" applyBorder="1" applyAlignment="1" applyProtection="1">
      <alignment horizontal="left" vertical="top" wrapText="1"/>
      <protection locked="0"/>
    </xf>
    <xf numFmtId="0" fontId="12" fillId="9" borderId="1" xfId="0" applyFont="1" applyFill="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49" fontId="17" fillId="9" borderId="6" xfId="0" applyNumberFormat="1" applyFont="1" applyFill="1" applyBorder="1" applyAlignment="1">
      <alignment vertical="top" wrapText="1"/>
    </xf>
    <xf numFmtId="49" fontId="0" fillId="0" borderId="36" xfId="0" applyNumberFormat="1" applyBorder="1" applyAlignment="1">
      <alignment horizontal="left" vertical="top" wrapText="1"/>
    </xf>
    <xf numFmtId="49" fontId="28" fillId="9" borderId="1" xfId="0" applyNumberFormat="1" applyFont="1" applyFill="1" applyBorder="1" applyAlignment="1" applyProtection="1">
      <alignment vertical="top" wrapText="1"/>
      <protection/>
    </xf>
    <xf numFmtId="49" fontId="28" fillId="9" borderId="37" xfId="0" applyNumberFormat="1" applyFont="1" applyFill="1" applyBorder="1" applyAlignment="1" applyProtection="1">
      <alignment vertical="top" wrapText="1"/>
      <protection/>
    </xf>
    <xf numFmtId="0" fontId="0" fillId="0" borderId="37" xfId="0" applyBorder="1" applyAlignment="1" applyProtection="1">
      <alignment vertical="top" wrapText="1"/>
      <protection locked="0"/>
    </xf>
    <xf numFmtId="0" fontId="14" fillId="0" borderId="0" xfId="0" applyFont="1" applyAlignment="1">
      <alignment horizontal="left" vertical="top" wrapText="1"/>
    </xf>
    <xf numFmtId="0" fontId="12" fillId="0" borderId="1" xfId="0" applyFont="1" applyFill="1" applyBorder="1" applyAlignment="1" applyProtection="1">
      <alignment vertical="center" wrapText="1"/>
      <protection/>
    </xf>
    <xf numFmtId="0" fontId="34" fillId="0" borderId="1" xfId="0" applyFont="1" applyBorder="1" applyAlignment="1" applyProtection="1">
      <alignment vertical="center" wrapText="1"/>
      <protection/>
    </xf>
    <xf numFmtId="0" fontId="34" fillId="0" borderId="1" xfId="0" applyFont="1" applyBorder="1" applyAlignment="1" applyProtection="1">
      <alignment vertical="top" wrapText="1"/>
      <protection/>
    </xf>
    <xf numFmtId="49" fontId="17" fillId="9" borderId="6" xfId="0" applyNumberFormat="1" applyFont="1" applyFill="1" applyBorder="1" applyAlignment="1" applyProtection="1">
      <alignment vertical="top" wrapText="1"/>
      <protection/>
    </xf>
    <xf numFmtId="49" fontId="2" fillId="0" borderId="6" xfId="0" applyNumberFormat="1" applyFont="1" applyBorder="1" applyAlignment="1" applyProtection="1">
      <alignment horizontal="left" vertical="top" wrapText="1"/>
      <protection/>
    </xf>
    <xf numFmtId="49" fontId="0" fillId="0" borderId="0" xfId="0" applyNumberFormat="1" applyAlignment="1" applyProtection="1">
      <alignment horizontal="left" vertical="top" wrapText="1"/>
      <protection/>
    </xf>
    <xf numFmtId="49" fontId="15" fillId="10" borderId="1" xfId="0" applyNumberFormat="1" applyFont="1" applyFill="1" applyBorder="1" applyAlignment="1" applyProtection="1">
      <alignment horizontal="left" vertical="top" wrapText="1"/>
      <protection/>
    </xf>
    <xf numFmtId="49" fontId="0" fillId="0" borderId="36" xfId="0" applyNumberFormat="1" applyBorder="1" applyAlignment="1" applyProtection="1">
      <alignment horizontal="left" vertical="top" wrapText="1"/>
      <protection/>
    </xf>
    <xf numFmtId="0" fontId="17" fillId="0" borderId="37" xfId="0" applyFont="1" applyBorder="1" applyAlignment="1" applyProtection="1">
      <alignment vertical="top" wrapText="1"/>
      <protection/>
    </xf>
    <xf numFmtId="0" fontId="13" fillId="0" borderId="0" xfId="0" applyFont="1" applyAlignment="1" applyProtection="1">
      <alignment horizontal="left" vertical="top" wrapText="1" indent="1"/>
      <protection hidden="1"/>
    </xf>
    <xf numFmtId="0" fontId="13" fillId="0" borderId="0" xfId="0" applyFont="1" applyAlignment="1" applyProtection="1">
      <alignment vertical="top" wrapText="1"/>
      <protection hidden="1"/>
    </xf>
    <xf numFmtId="0" fontId="23" fillId="0" borderId="3" xfId="0" applyFont="1" applyBorder="1" applyAlignment="1" applyProtection="1">
      <alignment horizontal="left" vertical="top" wrapText="1"/>
      <protection hidden="1"/>
    </xf>
    <xf numFmtId="0" fontId="17" fillId="0" borderId="3" xfId="0" applyFont="1" applyBorder="1" applyAlignment="1" applyProtection="1">
      <alignment horizontal="left" vertical="center" wrapText="1"/>
      <protection hidden="1"/>
    </xf>
    <xf numFmtId="0" fontId="17" fillId="0" borderId="47" xfId="0" applyFont="1" applyBorder="1" applyAlignment="1" applyProtection="1">
      <alignment horizontal="left" vertical="top" wrapText="1" indent="1"/>
      <protection hidden="1"/>
    </xf>
    <xf numFmtId="0" fontId="19" fillId="0" borderId="49" xfId="0" applyFont="1" applyFill="1" applyBorder="1" applyAlignment="1" applyProtection="1">
      <alignment horizontal="left" vertical="center" wrapText="1" indent="1"/>
      <protection hidden="1"/>
    </xf>
    <xf numFmtId="0" fontId="19" fillId="0" borderId="3" xfId="0" applyFont="1" applyFill="1" applyBorder="1" applyAlignment="1" applyProtection="1">
      <alignment horizontal="left" vertical="center" wrapText="1" indent="1"/>
      <protection hidden="1"/>
    </xf>
    <xf numFmtId="0" fontId="19" fillId="0" borderId="47" xfId="0" applyFont="1" applyFill="1" applyBorder="1" applyAlignment="1" applyProtection="1">
      <alignment horizontal="left" vertical="center" wrapText="1" indent="1"/>
      <protection hidden="1"/>
    </xf>
    <xf numFmtId="0" fontId="12" fillId="0" borderId="50" xfId="0" applyFont="1" applyFill="1" applyBorder="1" applyAlignment="1" applyProtection="1">
      <alignment horizontal="left" vertical="top" wrapText="1" indent="1"/>
      <protection hidden="1"/>
    </xf>
    <xf numFmtId="0" fontId="12" fillId="0" borderId="0" xfId="0" applyFont="1" applyAlignment="1" applyProtection="1">
      <alignment vertical="top" wrapText="1"/>
      <protection hidden="1"/>
    </xf>
    <xf numFmtId="0" fontId="12" fillId="0" borderId="49" xfId="0" applyFont="1" applyBorder="1" applyAlignment="1" applyProtection="1">
      <alignment vertical="top" wrapText="1"/>
      <protection hidden="1"/>
    </xf>
    <xf numFmtId="0" fontId="12" fillId="0" borderId="3" xfId="0" applyFont="1" applyBorder="1" applyAlignment="1" applyProtection="1">
      <alignment vertical="top" wrapText="1"/>
      <protection hidden="1"/>
    </xf>
    <xf numFmtId="0" fontId="12" fillId="0" borderId="51" xfId="0" applyFont="1" applyBorder="1" applyAlignment="1" applyProtection="1">
      <alignment vertical="top" wrapText="1"/>
      <protection hidden="1"/>
    </xf>
    <xf numFmtId="0" fontId="12" fillId="0" borderId="0" xfId="0" applyFont="1" applyBorder="1" applyAlignment="1" applyProtection="1">
      <alignment vertical="top" wrapText="1"/>
      <protection hidden="1"/>
    </xf>
    <xf numFmtId="0" fontId="12" fillId="0" borderId="50" xfId="0" applyFont="1" applyBorder="1" applyAlignment="1" applyProtection="1">
      <alignment vertical="top" wrapText="1"/>
      <protection hidden="1"/>
    </xf>
    <xf numFmtId="0" fontId="12" fillId="0" borderId="11" xfId="0" applyFont="1" applyBorder="1" applyAlignment="1" applyProtection="1">
      <alignment vertical="top" wrapText="1"/>
      <protection hidden="1"/>
    </xf>
    <xf numFmtId="0" fontId="12" fillId="0" borderId="38" xfId="0" applyFont="1" applyBorder="1" applyAlignment="1" applyProtection="1">
      <alignment vertical="top" wrapText="1"/>
      <protection hidden="1"/>
    </xf>
    <xf numFmtId="0" fontId="12" fillId="0" borderId="0" xfId="0" applyFont="1" applyBorder="1" applyAlignment="1">
      <alignment horizontal="left" vertical="center" wrapText="1"/>
    </xf>
    <xf numFmtId="0" fontId="12" fillId="0" borderId="0" xfId="0" applyFont="1" applyBorder="1" applyAlignment="1">
      <alignment horizontal="center" vertical="top" wrapText="1"/>
    </xf>
    <xf numFmtId="0" fontId="23" fillId="0" borderId="50" xfId="0" applyFont="1" applyBorder="1" applyAlignment="1" applyProtection="1">
      <alignment horizontal="center" vertical="center" wrapText="1"/>
      <protection/>
    </xf>
    <xf numFmtId="0" fontId="23" fillId="0" borderId="0" xfId="0" applyFont="1" applyBorder="1" applyAlignment="1" applyProtection="1">
      <alignment horizontal="center" vertical="center" wrapText="1"/>
      <protection/>
    </xf>
    <xf numFmtId="0" fontId="12" fillId="0" borderId="0" xfId="0" applyFont="1" applyBorder="1" applyAlignment="1" applyProtection="1">
      <alignment vertical="top" wrapText="1"/>
      <protection/>
    </xf>
    <xf numFmtId="0" fontId="12" fillId="0" borderId="27" xfId="0" applyFont="1" applyBorder="1" applyAlignment="1" applyProtection="1">
      <alignment vertical="top" wrapText="1"/>
      <protection/>
    </xf>
    <xf numFmtId="0" fontId="12" fillId="0" borderId="35" xfId="0" applyFont="1" applyBorder="1" applyAlignment="1" applyProtection="1">
      <alignment vertical="top" wrapText="1"/>
      <protection/>
    </xf>
    <xf numFmtId="0" fontId="12" fillId="0" borderId="52" xfId="0" applyFont="1" applyBorder="1" applyAlignment="1" applyProtection="1">
      <alignment vertical="top" wrapText="1"/>
      <protection/>
    </xf>
    <xf numFmtId="0" fontId="12" fillId="0" borderId="12" xfId="0" applyFont="1" applyBorder="1" applyAlignment="1" applyProtection="1">
      <alignment vertical="top" wrapText="1"/>
      <protection/>
    </xf>
    <xf numFmtId="0" fontId="12" fillId="0" borderId="4" xfId="0" applyFont="1" applyBorder="1" applyAlignment="1">
      <alignment horizontal="center" vertical="center" wrapText="1"/>
    </xf>
    <xf numFmtId="0" fontId="12" fillId="0" borderId="18" xfId="0" applyFont="1" applyBorder="1" applyAlignment="1" applyProtection="1">
      <alignment vertical="top" wrapText="1"/>
      <protection hidden="1"/>
    </xf>
    <xf numFmtId="0" fontId="28" fillId="0" borderId="1" xfId="0" applyFont="1" applyBorder="1" applyAlignment="1">
      <alignment horizontal="center" vertical="center" wrapText="1"/>
    </xf>
    <xf numFmtId="49" fontId="28" fillId="0" borderId="0" xfId="0" applyNumberFormat="1" applyFont="1" applyBorder="1" applyAlignment="1" applyProtection="1">
      <alignment vertical="top" wrapText="1"/>
      <protection/>
    </xf>
    <xf numFmtId="0" fontId="28" fillId="0" borderId="0" xfId="0" applyFont="1" applyBorder="1" applyAlignment="1" applyProtection="1">
      <alignment vertical="top" wrapText="1"/>
      <protection/>
    </xf>
    <xf numFmtId="49" fontId="12" fillId="0" borderId="0" xfId="0" applyNumberFormat="1" applyFont="1" applyBorder="1" applyAlignment="1">
      <alignment vertical="top" wrapText="1"/>
    </xf>
    <xf numFmtId="0" fontId="23" fillId="0" borderId="1" xfId="0" applyFont="1" applyBorder="1" applyAlignment="1">
      <alignment vertical="center" wrapText="1"/>
    </xf>
    <xf numFmtId="1" fontId="12" fillId="0" borderId="1" xfId="0" applyNumberFormat="1" applyFont="1" applyBorder="1" applyAlignment="1" applyProtection="1">
      <alignment vertical="center" wrapText="1"/>
      <protection locked="0"/>
    </xf>
    <xf numFmtId="1" fontId="15" fillId="0" borderId="4" xfId="0" applyNumberFormat="1" applyFont="1" applyBorder="1" applyAlignment="1" applyProtection="1">
      <alignment horizontal="center" vertical="center" wrapText="1"/>
      <protection/>
    </xf>
    <xf numFmtId="1" fontId="12" fillId="0" borderId="1" xfId="0" applyNumberFormat="1" applyFont="1" applyBorder="1" applyAlignment="1" applyProtection="1">
      <alignment horizontal="center" vertical="center" textRotation="90" wrapText="1"/>
      <protection locked="0"/>
    </xf>
    <xf numFmtId="0" fontId="23" fillId="0" borderId="2" xfId="0" applyFont="1" applyBorder="1" applyAlignment="1">
      <alignment vertical="center" wrapText="1"/>
    </xf>
    <xf numFmtId="49" fontId="12" fillId="0" borderId="1" xfId="0" applyNumberFormat="1" applyFont="1" applyBorder="1" applyAlignment="1" applyProtection="1">
      <alignment horizontal="left" vertical="center" wrapText="1"/>
      <protection/>
    </xf>
    <xf numFmtId="49" fontId="12" fillId="0" borderId="1" xfId="0" applyNumberFormat="1" applyFont="1" applyBorder="1" applyAlignment="1" applyProtection="1">
      <alignment horizontal="center" vertical="center" wrapText="1"/>
      <protection locked="0"/>
    </xf>
    <xf numFmtId="49" fontId="17" fillId="0" borderId="1" xfId="0" applyNumberFormat="1" applyFont="1" applyBorder="1" applyAlignment="1" applyProtection="1">
      <alignment horizontal="left" vertical="center" wrapText="1"/>
      <protection/>
    </xf>
    <xf numFmtId="49" fontId="28" fillId="0" borderId="1" xfId="0" applyNumberFormat="1" applyFont="1" applyBorder="1" applyAlignment="1" applyProtection="1">
      <alignment horizontal="left" vertical="top" wrapText="1"/>
      <protection/>
    </xf>
    <xf numFmtId="49" fontId="28" fillId="0" borderId="1" xfId="0" applyNumberFormat="1" applyFont="1" applyBorder="1" applyAlignment="1" applyProtection="1">
      <alignment horizontal="center" vertical="top" wrapText="1"/>
      <protection/>
    </xf>
    <xf numFmtId="0" fontId="0" fillId="0" borderId="1"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12" fillId="0" borderId="1" xfId="0" applyFont="1" applyBorder="1" applyAlignment="1" applyProtection="1">
      <alignment horizontal="left" vertical="top" wrapText="1"/>
      <protection/>
    </xf>
    <xf numFmtId="0" fontId="28" fillId="0" borderId="17" xfId="0" applyFont="1" applyBorder="1" applyAlignment="1">
      <alignment vertical="center" wrapText="1"/>
    </xf>
    <xf numFmtId="0" fontId="28" fillId="0" borderId="1" xfId="0" applyFont="1" applyBorder="1" applyAlignment="1">
      <alignment vertical="center" wrapText="1"/>
    </xf>
    <xf numFmtId="0" fontId="28" fillId="0" borderId="37" xfId="0" applyFont="1" applyBorder="1" applyAlignment="1">
      <alignment vertical="center" wrapText="1"/>
    </xf>
    <xf numFmtId="49" fontId="15" fillId="0" borderId="9" xfId="0" applyNumberFormat="1" applyFont="1" applyBorder="1" applyAlignment="1" applyProtection="1">
      <alignment horizontal="center" vertical="center" wrapText="1"/>
      <protection/>
    </xf>
    <xf numFmtId="0" fontId="24" fillId="0" borderId="53" xfId="0" applyFont="1" applyBorder="1" applyAlignment="1" applyProtection="1">
      <alignment vertical="center" wrapText="1"/>
      <protection/>
    </xf>
    <xf numFmtId="0" fontId="24" fillId="0" borderId="54" xfId="0" applyFont="1" applyBorder="1" applyAlignment="1" applyProtection="1">
      <alignment vertical="center" wrapText="1"/>
      <protection/>
    </xf>
    <xf numFmtId="0" fontId="28" fillId="0" borderId="8" xfId="0" applyFont="1" applyBorder="1" applyAlignment="1" applyProtection="1">
      <alignment vertical="center" wrapText="1"/>
      <protection/>
    </xf>
    <xf numFmtId="0" fontId="28" fillId="0" borderId="25" xfId="0" applyFont="1" applyBorder="1" applyAlignment="1" applyProtection="1">
      <alignment vertical="center" wrapText="1"/>
      <protection/>
    </xf>
    <xf numFmtId="0" fontId="28" fillId="0" borderId="55" xfId="0" applyFont="1" applyBorder="1" applyAlignment="1" applyProtection="1">
      <alignment vertical="center" wrapText="1"/>
      <protection/>
    </xf>
    <xf numFmtId="0" fontId="28" fillId="0" borderId="56" xfId="0" applyFont="1" applyBorder="1" applyAlignment="1" applyProtection="1">
      <alignment vertical="center" wrapText="1"/>
      <protection/>
    </xf>
    <xf numFmtId="0" fontId="28" fillId="0" borderId="49" xfId="0" applyFont="1" applyBorder="1" applyAlignment="1" applyProtection="1">
      <alignment vertical="center" wrapText="1"/>
      <protection locked="0"/>
    </xf>
    <xf numFmtId="0" fontId="28" fillId="0" borderId="50" xfId="0" applyFont="1" applyBorder="1" applyAlignment="1" applyProtection="1">
      <alignment vertical="center" wrapText="1"/>
      <protection locked="0"/>
    </xf>
    <xf numFmtId="0" fontId="25" fillId="0" borderId="34" xfId="0" applyFont="1" applyBorder="1" applyAlignment="1">
      <alignment horizontal="center" vertical="center" wrapText="1"/>
    </xf>
    <xf numFmtId="0" fontId="12" fillId="0" borderId="27" xfId="0" applyFont="1" applyBorder="1" applyAlignment="1">
      <alignment horizontal="center" vertical="center" wrapText="1"/>
    </xf>
    <xf numFmtId="0" fontId="15" fillId="0" borderId="25"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6" fillId="0" borderId="37" xfId="0" applyFont="1" applyBorder="1" applyAlignment="1">
      <alignment vertical="top" wrapText="1"/>
    </xf>
    <xf numFmtId="0" fontId="12" fillId="0" borderId="13"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0" fontId="16" fillId="0" borderId="39" xfId="0" applyFont="1" applyBorder="1" applyAlignment="1">
      <alignment vertical="top" wrapText="1"/>
    </xf>
    <xf numFmtId="0" fontId="12" fillId="0" borderId="6"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25" fillId="0" borderId="7" xfId="0" applyFont="1" applyBorder="1" applyAlignment="1">
      <alignment vertical="top" wrapText="1"/>
    </xf>
    <xf numFmtId="0" fontId="12" fillId="0" borderId="23" xfId="0" applyFont="1" applyBorder="1" applyAlignment="1">
      <alignment horizontal="center" vertical="center" wrapText="1"/>
    </xf>
    <xf numFmtId="0" fontId="12" fillId="0" borderId="19"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23" fillId="0" borderId="18"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8" fillId="0" borderId="25" xfId="0" applyFont="1" applyBorder="1" applyAlignment="1" applyProtection="1">
      <alignment horizontal="center" vertical="center" wrapText="1"/>
      <protection/>
    </xf>
    <xf numFmtId="0" fontId="28" fillId="0" borderId="55" xfId="0" applyFont="1" applyBorder="1" applyAlignment="1" applyProtection="1">
      <alignment horizontal="center" vertical="center" wrapText="1"/>
      <protection/>
    </xf>
    <xf numFmtId="0" fontId="28" fillId="0" borderId="56" xfId="0" applyFont="1" applyBorder="1" applyAlignment="1" applyProtection="1">
      <alignment horizontal="center" vertical="center" wrapText="1"/>
      <protection/>
    </xf>
    <xf numFmtId="0" fontId="12" fillId="0" borderId="27" xfId="0" applyFont="1" applyBorder="1" applyAlignment="1" applyProtection="1">
      <alignment vertical="top" wrapText="1"/>
      <protection locked="0"/>
    </xf>
    <xf numFmtId="0" fontId="16" fillId="12" borderId="0" xfId="0" applyFont="1" applyFill="1" applyAlignment="1">
      <alignment vertical="top" wrapText="1"/>
    </xf>
    <xf numFmtId="0" fontId="19" fillId="0" borderId="0" xfId="0" applyFont="1" applyAlignment="1">
      <alignment vertical="center" wrapText="1"/>
    </xf>
    <xf numFmtId="0" fontId="19" fillId="0" borderId="0" xfId="0" applyFont="1" applyFill="1" applyAlignment="1">
      <alignment vertical="top" wrapText="1"/>
    </xf>
    <xf numFmtId="0" fontId="38" fillId="0" borderId="0" xfId="0" applyFont="1" applyFill="1" applyAlignment="1">
      <alignment vertical="top" wrapText="1"/>
    </xf>
    <xf numFmtId="0" fontId="19" fillId="0" borderId="0" xfId="0" applyFont="1" applyFill="1" applyAlignment="1">
      <alignment horizontal="center" vertical="center" wrapText="1"/>
    </xf>
    <xf numFmtId="0" fontId="23" fillId="0" borderId="6" xfId="0" applyFont="1" applyBorder="1" applyAlignment="1">
      <alignment vertical="top" wrapText="1"/>
    </xf>
    <xf numFmtId="0" fontId="17" fillId="0" borderId="7" xfId="0" applyFont="1" applyBorder="1" applyAlignment="1">
      <alignment horizontal="left" vertical="top" wrapText="1" indent="1"/>
    </xf>
    <xf numFmtId="0" fontId="19" fillId="0" borderId="7" xfId="0" applyFont="1" applyFill="1" applyBorder="1" applyAlignment="1" applyProtection="1">
      <alignment horizontal="left" vertical="top" wrapText="1" indent="1"/>
      <protection locked="0"/>
    </xf>
    <xf numFmtId="0" fontId="12" fillId="0" borderId="7" xfId="0" applyFont="1" applyBorder="1" applyAlignment="1" applyProtection="1">
      <alignment horizontal="left" vertical="top" wrapText="1" indent="1"/>
      <protection locked="0"/>
    </xf>
    <xf numFmtId="0" fontId="23" fillId="0" borderId="36" xfId="0" applyFont="1" applyBorder="1" applyAlignment="1">
      <alignment vertical="top" wrapText="1"/>
    </xf>
    <xf numFmtId="0" fontId="12" fillId="0" borderId="37" xfId="0" applyFont="1" applyBorder="1" applyAlignment="1">
      <alignment vertical="top" wrapText="1"/>
    </xf>
    <xf numFmtId="0" fontId="28" fillId="0" borderId="0" xfId="0" applyFont="1" applyAlignment="1">
      <alignment horizontal="left" vertical="top" wrapText="1" indent="1"/>
    </xf>
    <xf numFmtId="0" fontId="30" fillId="0" borderId="15" xfId="0" applyNumberFormat="1" applyFont="1" applyBorder="1" applyAlignment="1" applyProtection="1">
      <alignment horizontal="left" vertical="top" wrapText="1"/>
      <protection/>
    </xf>
    <xf numFmtId="49" fontId="12" fillId="0" borderId="17" xfId="0" applyNumberFormat="1" applyFont="1" applyBorder="1" applyAlignment="1">
      <alignment horizontal="center" vertical="top" wrapText="1"/>
    </xf>
    <xf numFmtId="0" fontId="24" fillId="0" borderId="17" xfId="0" applyFont="1" applyBorder="1" applyAlignment="1">
      <alignment horizontal="left" vertical="top" wrapText="1" indent="1"/>
    </xf>
    <xf numFmtId="0" fontId="24" fillId="0" borderId="16" xfId="0" applyFont="1" applyBorder="1" applyAlignment="1">
      <alignment horizontal="left" vertical="top" wrapText="1" indent="1"/>
    </xf>
    <xf numFmtId="0" fontId="24" fillId="0" borderId="30" xfId="0" applyFont="1" applyBorder="1" applyAlignment="1" applyProtection="1">
      <alignment vertical="center" wrapText="1"/>
      <protection/>
    </xf>
    <xf numFmtId="0" fontId="24" fillId="0" borderId="31" xfId="0" applyFont="1" applyBorder="1" applyAlignment="1" applyProtection="1">
      <alignment vertical="center" wrapText="1"/>
      <protection/>
    </xf>
    <xf numFmtId="0" fontId="23" fillId="0" borderId="31" xfId="0" applyFont="1" applyBorder="1" applyAlignment="1" applyProtection="1">
      <alignment vertical="center" wrapText="1"/>
      <protection/>
    </xf>
    <xf numFmtId="0" fontId="12" fillId="0" borderId="31" xfId="0" applyFont="1" applyBorder="1" applyAlignment="1" applyProtection="1">
      <alignment vertical="top" wrapText="1"/>
      <protection/>
    </xf>
    <xf numFmtId="0" fontId="12" fillId="0" borderId="54" xfId="0" applyFont="1" applyBorder="1" applyAlignment="1" applyProtection="1">
      <alignment vertical="top" wrapText="1"/>
      <protection/>
    </xf>
    <xf numFmtId="0" fontId="12" fillId="0" borderId="34" xfId="0" applyFont="1" applyBorder="1" applyAlignment="1">
      <alignment vertical="top" wrapText="1"/>
    </xf>
    <xf numFmtId="49" fontId="15" fillId="10" borderId="4" xfId="0" applyNumberFormat="1" applyFont="1" applyFill="1" applyBorder="1" applyAlignment="1" applyProtection="1">
      <alignment vertical="top" wrapText="1"/>
      <protection/>
    </xf>
    <xf numFmtId="49" fontId="15" fillId="10" borderId="23" xfId="0" applyNumberFormat="1" applyFont="1" applyFill="1" applyBorder="1" applyAlignment="1" applyProtection="1">
      <alignment vertical="top" wrapText="1"/>
      <protection/>
    </xf>
    <xf numFmtId="0" fontId="12" fillId="0" borderId="1" xfId="0" applyNumberFormat="1" applyFont="1" applyBorder="1" applyAlignment="1" applyProtection="1">
      <alignment horizontal="center" vertical="center" wrapText="1"/>
      <protection locked="0"/>
    </xf>
    <xf numFmtId="1" fontId="28" fillId="0" borderId="31" xfId="0" applyNumberFormat="1" applyFont="1" applyBorder="1" applyAlignment="1" applyProtection="1">
      <alignment vertical="top" wrapText="1"/>
      <protection/>
    </xf>
    <xf numFmtId="1" fontId="12" fillId="0" borderId="14" xfId="0" applyNumberFormat="1" applyFont="1" applyBorder="1" applyAlignment="1" applyProtection="1">
      <alignment vertical="top" wrapText="1"/>
      <protection/>
    </xf>
    <xf numFmtId="1" fontId="12" fillId="0" borderId="3" xfId="0" applyNumberFormat="1" applyFont="1" applyBorder="1" applyAlignment="1" applyProtection="1">
      <alignment vertical="top" wrapText="1"/>
      <protection/>
    </xf>
    <xf numFmtId="1" fontId="15" fillId="10" borderId="1" xfId="0" applyNumberFormat="1" applyFont="1" applyFill="1" applyBorder="1" applyAlignment="1" applyProtection="1">
      <alignment vertical="top" wrapText="1"/>
      <protection/>
    </xf>
    <xf numFmtId="1" fontId="17" fillId="0" borderId="1" xfId="0" applyNumberFormat="1" applyFont="1" applyBorder="1" applyAlignment="1" applyProtection="1">
      <alignment vertical="top" wrapText="1"/>
      <protection/>
    </xf>
    <xf numFmtId="1" fontId="12" fillId="0" borderId="1" xfId="0" applyNumberFormat="1" applyFont="1" applyBorder="1" applyAlignment="1" applyProtection="1">
      <alignment vertical="center" wrapText="1"/>
      <protection/>
    </xf>
    <xf numFmtId="1" fontId="12" fillId="0" borderId="1" xfId="0" applyNumberFormat="1" applyFont="1" applyBorder="1" applyAlignment="1" applyProtection="1">
      <alignment horizontal="center" vertical="center" textRotation="90" wrapText="1"/>
      <protection/>
    </xf>
    <xf numFmtId="1" fontId="12" fillId="0" borderId="4" xfId="0" applyNumberFormat="1" applyFont="1" applyBorder="1" applyAlignment="1" applyProtection="1">
      <alignment vertical="top" wrapText="1"/>
      <protection/>
    </xf>
    <xf numFmtId="1" fontId="12" fillId="0" borderId="0" xfId="0" applyNumberFormat="1" applyFont="1" applyAlignment="1" applyProtection="1">
      <alignment vertical="top" wrapText="1"/>
      <protection/>
    </xf>
    <xf numFmtId="49" fontId="12" fillId="9" borderId="7" xfId="0" applyNumberFormat="1" applyFont="1" applyFill="1" applyBorder="1" applyAlignment="1" applyProtection="1">
      <alignment horizontal="left" vertical="center" wrapText="1"/>
      <protection locked="0"/>
    </xf>
    <xf numFmtId="49" fontId="29" fillId="9" borderId="6" xfId="0" applyNumberFormat="1" applyFont="1" applyFill="1" applyBorder="1" applyAlignment="1">
      <alignment horizontal="left" vertical="center" wrapText="1"/>
    </xf>
    <xf numFmtId="49" fontId="26" fillId="0" borderId="1" xfId="0" applyNumberFormat="1" applyFont="1" applyBorder="1" applyAlignment="1" applyProtection="1">
      <alignment vertical="center" wrapText="1"/>
      <protection/>
    </xf>
    <xf numFmtId="49" fontId="17" fillId="0" borderId="21" xfId="0" applyNumberFormat="1" applyFont="1" applyBorder="1" applyAlignment="1" applyProtection="1">
      <alignment vertical="center" wrapText="1"/>
      <protection/>
    </xf>
    <xf numFmtId="49" fontId="29" fillId="0" borderId="6" xfId="0" applyNumberFormat="1" applyFont="1" applyBorder="1" applyAlignment="1" applyProtection="1">
      <alignment horizontal="left" vertical="center" wrapText="1"/>
      <protection/>
    </xf>
    <xf numFmtId="49" fontId="12" fillId="8" borderId="52" xfId="0" applyNumberFormat="1" applyFont="1" applyFill="1" applyBorder="1" applyAlignment="1" applyProtection="1">
      <alignment vertical="center" wrapText="1"/>
      <protection locked="0"/>
    </xf>
    <xf numFmtId="49" fontId="24" fillId="0" borderId="11" xfId="0" applyNumberFormat="1" applyFont="1" applyBorder="1" applyAlignment="1" applyProtection="1">
      <alignment vertical="center" wrapText="1"/>
      <protection/>
    </xf>
    <xf numFmtId="49" fontId="24" fillId="0" borderId="3" xfId="0" applyNumberFormat="1" applyFont="1" applyBorder="1" applyAlignment="1" applyProtection="1">
      <alignment vertical="center" wrapText="1"/>
      <protection/>
    </xf>
    <xf numFmtId="0" fontId="12" fillId="0" borderId="0" xfId="0" applyFont="1" applyBorder="1" applyAlignment="1" applyProtection="1">
      <alignment vertical="center" wrapText="1"/>
      <protection/>
    </xf>
    <xf numFmtId="0" fontId="0" fillId="0" borderId="0" xfId="0" applyBorder="1" applyProtection="1">
      <protection locked="0"/>
    </xf>
    <xf numFmtId="1" fontId="12" fillId="0" borderId="37" xfId="0" applyNumberFormat="1" applyFont="1" applyBorder="1" applyAlignment="1" applyProtection="1">
      <alignment vertical="top" wrapText="1"/>
      <protection/>
    </xf>
    <xf numFmtId="49" fontId="23" fillId="0" borderId="6" xfId="0" applyNumberFormat="1" applyFont="1" applyBorder="1" applyAlignment="1" applyProtection="1">
      <alignment horizontal="left" vertical="top" wrapText="1"/>
      <protection/>
    </xf>
    <xf numFmtId="0" fontId="23" fillId="0" borderId="1" xfId="0" applyFont="1" applyBorder="1" applyAlignment="1" applyProtection="1">
      <alignment horizontal="left" vertical="center" wrapText="1"/>
      <protection/>
    </xf>
    <xf numFmtId="0" fontId="23" fillId="0" borderId="1" xfId="0" applyFont="1" applyBorder="1" applyAlignment="1" applyProtection="1">
      <alignment vertical="top" wrapText="1"/>
      <protection/>
    </xf>
    <xf numFmtId="0" fontId="23" fillId="0" borderId="7" xfId="0" applyFont="1" applyBorder="1" applyAlignment="1" applyProtection="1">
      <alignment vertical="top" wrapText="1"/>
      <protection locked="0"/>
    </xf>
    <xf numFmtId="0" fontId="23" fillId="0" borderId="0" xfId="0" applyFont="1" applyAlignment="1" applyProtection="1">
      <alignment vertical="top" wrapText="1"/>
      <protection/>
    </xf>
    <xf numFmtId="0" fontId="19" fillId="0" borderId="0" xfId="0" applyFont="1" applyAlignment="1" applyProtection="1">
      <alignment vertical="center" wrapText="1"/>
      <protection locked="0"/>
    </xf>
    <xf numFmtId="1" fontId="17" fillId="9" borderId="1" xfId="0" applyNumberFormat="1" applyFont="1" applyFill="1" applyBorder="1" applyAlignment="1" applyProtection="1">
      <alignment horizontal="center" vertical="center" wrapText="1"/>
      <protection/>
    </xf>
    <xf numFmtId="1" fontId="12" fillId="10" borderId="1" xfId="0" applyNumberFormat="1" applyFont="1" applyFill="1" applyBorder="1" applyAlignment="1" applyProtection="1">
      <alignment vertical="top" wrapText="1"/>
      <protection/>
    </xf>
    <xf numFmtId="0" fontId="0" fillId="10" borderId="1" xfId="0" applyFill="1" applyBorder="1" applyAlignment="1" applyProtection="1">
      <alignment vertical="top" wrapText="1"/>
      <protection locked="0"/>
    </xf>
    <xf numFmtId="0" fontId="12" fillId="10" borderId="1" xfId="0" applyFont="1" applyFill="1" applyBorder="1" applyAlignment="1" applyProtection="1">
      <alignment horizontal="left" vertical="center" wrapText="1"/>
      <protection/>
    </xf>
    <xf numFmtId="0" fontId="0" fillId="10" borderId="7" xfId="0" applyFill="1" applyBorder="1" applyAlignment="1" applyProtection="1">
      <alignment vertical="top" wrapText="1"/>
      <protection locked="0"/>
    </xf>
    <xf numFmtId="0" fontId="12" fillId="0" borderId="1" xfId="0" applyFont="1" applyBorder="1" applyAlignment="1" applyProtection="1">
      <alignment horizontal="center" vertical="center" wrapText="1"/>
      <protection hidden="1"/>
    </xf>
    <xf numFmtId="1" fontId="12" fillId="0" borderId="1" xfId="0" applyNumberFormat="1" applyFont="1" applyBorder="1" applyAlignment="1" applyProtection="1">
      <alignment horizontal="left" vertical="top" wrapText="1"/>
      <protection hidden="1"/>
    </xf>
    <xf numFmtId="0" fontId="27" fillId="0" borderId="1" xfId="0" applyFont="1" applyBorder="1" applyAlignment="1" applyProtection="1">
      <alignment horizontal="center" vertical="center" wrapText="1"/>
      <protection locked="0"/>
    </xf>
    <xf numFmtId="49" fontId="29" fillId="0" borderId="36" xfId="0" applyNumberFormat="1" applyFont="1" applyBorder="1" applyAlignment="1" applyProtection="1">
      <alignment horizontal="left" vertical="center" wrapText="1"/>
      <protection/>
    </xf>
    <xf numFmtId="1" fontId="40" fillId="0" borderId="1" xfId="0" applyNumberFormat="1" applyFont="1" applyBorder="1" applyAlignment="1" applyProtection="1">
      <alignment horizontal="center" vertical="center" wrapText="1"/>
      <protection hidden="1"/>
    </xf>
    <xf numFmtId="1" fontId="15" fillId="0" borderId="4" xfId="0" applyNumberFormat="1" applyFont="1" applyBorder="1" applyAlignment="1" applyProtection="1">
      <alignment horizontal="center" vertical="center" wrapText="1"/>
      <protection hidden="1"/>
    </xf>
    <xf numFmtId="1" fontId="12" fillId="0" borderId="4" xfId="0" applyNumberFormat="1" applyFont="1" applyBorder="1" applyAlignment="1" applyProtection="1">
      <alignment vertical="top" wrapText="1"/>
      <protection hidden="1"/>
    </xf>
    <xf numFmtId="49" fontId="17" fillId="9" borderId="1" xfId="0" applyNumberFormat="1" applyFont="1" applyFill="1" applyBorder="1" applyAlignment="1" applyProtection="1">
      <alignment vertical="top" wrapText="1"/>
      <protection locked="0"/>
    </xf>
    <xf numFmtId="1" fontId="12" fillId="0" borderId="1" xfId="0" applyNumberFormat="1" applyFont="1" applyBorder="1" applyAlignment="1" applyProtection="1">
      <alignment horizontal="center" vertical="center" wrapText="1"/>
      <protection locked="0"/>
    </xf>
    <xf numFmtId="49" fontId="12" fillId="0" borderId="21" xfId="0" applyNumberFormat="1" applyFont="1" applyBorder="1" applyAlignment="1" applyProtection="1">
      <alignment vertical="top" wrapText="1"/>
      <protection/>
    </xf>
    <xf numFmtId="49" fontId="12" fillId="0" borderId="3" xfId="0" applyNumberFormat="1" applyFont="1" applyBorder="1" applyAlignment="1" applyProtection="1">
      <alignment vertical="top" wrapText="1"/>
      <protection/>
    </xf>
    <xf numFmtId="49" fontId="12" fillId="0" borderId="0" xfId="0" applyNumberFormat="1" applyFont="1" applyAlignment="1" applyProtection="1">
      <alignment vertical="top" wrapText="1"/>
      <protection/>
    </xf>
    <xf numFmtId="49" fontId="12" fillId="0" borderId="21" xfId="0" applyNumberFormat="1" applyFont="1" applyBorder="1" applyAlignment="1" applyProtection="1">
      <alignment horizontal="center" vertical="top" wrapText="1"/>
      <protection/>
    </xf>
    <xf numFmtId="49" fontId="19" fillId="0" borderId="1" xfId="0" applyNumberFormat="1" applyFont="1" applyBorder="1" applyAlignment="1" applyProtection="1">
      <alignment horizontal="left" vertical="center" wrapText="1"/>
      <protection/>
    </xf>
    <xf numFmtId="49" fontId="12" fillId="0" borderId="0" xfId="0" applyNumberFormat="1" applyFont="1" applyAlignment="1" applyProtection="1">
      <alignment horizontal="center" vertical="top" wrapText="1"/>
      <protection/>
    </xf>
    <xf numFmtId="49" fontId="30" fillId="0" borderId="30" xfId="0" applyNumberFormat="1" applyFont="1" applyBorder="1" applyAlignment="1" applyProtection="1">
      <alignment horizontal="left" vertical="top" wrapText="1"/>
      <protection/>
    </xf>
    <xf numFmtId="0" fontId="28" fillId="0" borderId="16" xfId="0" applyFont="1" applyBorder="1" applyAlignment="1" applyProtection="1">
      <alignment vertical="top" wrapText="1"/>
      <protection/>
    </xf>
    <xf numFmtId="49" fontId="30" fillId="0" borderId="19" xfId="0" applyNumberFormat="1" applyFont="1" applyBorder="1" applyAlignment="1" applyProtection="1">
      <alignment horizontal="left" vertical="top" wrapText="1"/>
      <protection/>
    </xf>
    <xf numFmtId="49" fontId="12" fillId="0" borderId="14" xfId="0" applyNumberFormat="1" applyFont="1" applyBorder="1" applyAlignment="1" applyProtection="1">
      <alignment vertical="top" wrapText="1"/>
      <protection/>
    </xf>
    <xf numFmtId="0" fontId="12" fillId="0" borderId="20" xfId="0" applyFont="1" applyBorder="1" applyAlignment="1" applyProtection="1">
      <alignment vertical="top" wrapText="1"/>
      <protection/>
    </xf>
    <xf numFmtId="49" fontId="12" fillId="0" borderId="11" xfId="0" applyNumberFormat="1" applyFont="1" applyBorder="1" applyAlignment="1" applyProtection="1">
      <alignment vertical="top" wrapText="1"/>
      <protection/>
    </xf>
    <xf numFmtId="0" fontId="12" fillId="0" borderId="7" xfId="0" applyFont="1" applyBorder="1" applyAlignment="1" applyProtection="1">
      <alignment vertical="top" wrapText="1"/>
      <protection/>
    </xf>
    <xf numFmtId="1" fontId="12" fillId="0" borderId="1" xfId="0" applyNumberFormat="1" applyFont="1" applyBorder="1" applyAlignment="1" applyProtection="1">
      <alignment horizontal="left" vertical="center" wrapText="1"/>
      <protection hidden="1"/>
    </xf>
    <xf numFmtId="49" fontId="12" fillId="0" borderId="1" xfId="0" applyNumberFormat="1" applyFont="1" applyBorder="1" applyAlignment="1" applyProtection="1">
      <alignment horizontal="left" vertical="center" wrapText="1"/>
      <protection hidden="1"/>
    </xf>
    <xf numFmtId="1" fontId="12" fillId="0" borderId="1" xfId="0" applyNumberFormat="1" applyFont="1" applyBorder="1" applyAlignment="1" applyProtection="1">
      <alignment horizontal="center" vertical="center" wrapText="1"/>
      <protection hidden="1"/>
    </xf>
    <xf numFmtId="0" fontId="12" fillId="0" borderId="3" xfId="0" applyFont="1" applyBorder="1" applyAlignment="1" applyProtection="1">
      <alignment vertical="top" wrapText="1"/>
      <protection locked="0"/>
    </xf>
    <xf numFmtId="0" fontId="12" fillId="0" borderId="47" xfId="0" applyFont="1" applyBorder="1" applyAlignment="1" applyProtection="1">
      <alignment vertical="top" wrapText="1"/>
      <protection locked="0"/>
    </xf>
    <xf numFmtId="0" fontId="12" fillId="0" borderId="51" xfId="0" applyFont="1" applyBorder="1" applyAlignment="1" applyProtection="1">
      <alignment vertical="top" wrapText="1"/>
      <protection locked="0"/>
    </xf>
    <xf numFmtId="0" fontId="12" fillId="0" borderId="21" xfId="0" applyFont="1" applyBorder="1" applyAlignment="1" applyProtection="1">
      <alignment vertical="top" wrapText="1"/>
      <protection locked="0"/>
    </xf>
    <xf numFmtId="49" fontId="12" fillId="10" borderId="1" xfId="0" applyNumberFormat="1" applyFont="1" applyFill="1" applyBorder="1" applyAlignment="1" applyProtection="1">
      <alignment vertical="center" wrapText="1"/>
      <protection locked="0"/>
    </xf>
    <xf numFmtId="0" fontId="12" fillId="0" borderId="1" xfId="0" applyFont="1" applyBorder="1" applyAlignment="1" applyProtection="1">
      <alignment horizontal="left" vertical="center" wrapText="1"/>
      <protection locked="0"/>
    </xf>
    <xf numFmtId="49" fontId="12" fillId="10" borderId="1" xfId="0" applyNumberFormat="1" applyFont="1" applyFill="1" applyBorder="1" applyAlignment="1" applyProtection="1">
      <alignment horizontal="left" vertical="center" wrapText="1"/>
      <protection locked="0"/>
    </xf>
    <xf numFmtId="0" fontId="17" fillId="9" borderId="1" xfId="0" applyFont="1" applyFill="1" applyBorder="1" applyAlignment="1" applyProtection="1">
      <alignment horizontal="left" vertical="center" wrapText="1"/>
      <protection locked="0"/>
    </xf>
    <xf numFmtId="0" fontId="12" fillId="0" borderId="1" xfId="0" applyFont="1" applyBorder="1" applyAlignment="1" applyProtection="1">
      <alignment horizontal="center" vertical="top" wrapText="1"/>
      <protection locked="0"/>
    </xf>
    <xf numFmtId="0" fontId="34" fillId="0" borderId="1" xfId="0" applyFont="1" applyBorder="1" applyAlignment="1" applyProtection="1">
      <alignment horizontal="center" vertical="center" wrapText="1"/>
      <protection locked="0"/>
    </xf>
    <xf numFmtId="49" fontId="12" fillId="10" borderId="1" xfId="0"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49" fontId="41" fillId="11" borderId="6" xfId="0" applyNumberFormat="1" applyFont="1" applyFill="1" applyBorder="1" applyAlignment="1" applyProtection="1">
      <alignment horizontal="left" vertical="center" wrapText="1"/>
      <protection/>
    </xf>
    <xf numFmtId="49" fontId="29" fillId="11" borderId="6" xfId="0" applyNumberFormat="1" applyFont="1" applyFill="1" applyBorder="1" applyAlignment="1" applyProtection="1">
      <alignment horizontal="left" vertical="center" wrapText="1"/>
      <protection/>
    </xf>
    <xf numFmtId="1" fontId="42" fillId="0" borderId="1" xfId="0" applyNumberFormat="1" applyFont="1" applyBorder="1" applyAlignment="1" applyProtection="1">
      <alignment horizontal="center" vertical="center" wrapText="1"/>
      <protection hidden="1"/>
    </xf>
    <xf numFmtId="0" fontId="0" fillId="0" borderId="0" xfId="0" applyAlignment="1">
      <alignment horizontal="left" vertical="top" wrapText="1"/>
    </xf>
    <xf numFmtId="0" fontId="0" fillId="0" borderId="1"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12" fillId="0" borderId="37" xfId="0" applyFont="1" applyBorder="1" applyAlignment="1" applyProtection="1">
      <alignment horizontal="center" vertical="center" wrapText="1"/>
      <protection locked="0"/>
    </xf>
    <xf numFmtId="0" fontId="12" fillId="9" borderId="1" xfId="0" applyFont="1" applyFill="1" applyBorder="1" applyAlignment="1" applyProtection="1">
      <alignment horizontal="center" vertical="center" wrapText="1"/>
      <protection locked="0"/>
    </xf>
    <xf numFmtId="49" fontId="23" fillId="0" borderId="7" xfId="0" applyNumberFormat="1" applyFont="1" applyFill="1" applyBorder="1" applyAlignment="1" applyProtection="1">
      <alignment horizontal="left" vertical="top" wrapText="1"/>
      <protection locked="0"/>
    </xf>
    <xf numFmtId="49" fontId="23" fillId="0" borderId="40" xfId="0" applyNumberFormat="1" applyFont="1" applyFill="1" applyBorder="1" applyAlignment="1" applyProtection="1">
      <alignment horizontal="left" vertical="top" wrapText="1"/>
      <protection locked="0"/>
    </xf>
    <xf numFmtId="0" fontId="12" fillId="0" borderId="1" xfId="0" applyFont="1" applyBorder="1" applyAlignment="1" applyProtection="1">
      <alignment horizontal="left" vertical="top" wrapText="1"/>
      <protection hidden="1"/>
    </xf>
    <xf numFmtId="0" fontId="12" fillId="0" borderId="4" xfId="0" applyFont="1" applyBorder="1" applyAlignment="1" applyProtection="1">
      <alignment horizontal="center" vertical="center" wrapText="1"/>
      <protection locked="0"/>
    </xf>
    <xf numFmtId="0" fontId="12" fillId="0" borderId="39" xfId="0" applyFont="1" applyBorder="1" applyAlignment="1" applyProtection="1">
      <alignment horizontal="center" vertical="center" wrapText="1"/>
      <protection locked="0"/>
    </xf>
    <xf numFmtId="0" fontId="12" fillId="0" borderId="37" xfId="0" applyFont="1" applyBorder="1" applyAlignment="1" applyProtection="1">
      <alignment horizontal="left" vertical="top" wrapText="1"/>
      <protection locked="0"/>
    </xf>
    <xf numFmtId="0" fontId="12" fillId="0" borderId="40" xfId="0" applyFont="1" applyBorder="1" applyAlignment="1" applyProtection="1">
      <alignment horizontal="left" vertical="top" wrapText="1"/>
      <protection locked="0"/>
    </xf>
    <xf numFmtId="0" fontId="12" fillId="0" borderId="1" xfId="0" applyFont="1" applyFill="1" applyBorder="1" applyAlignment="1" applyProtection="1">
      <alignment horizontal="center" vertical="center" wrapText="1"/>
      <protection locked="0"/>
    </xf>
    <xf numFmtId="0" fontId="12" fillId="0" borderId="37" xfId="0" applyFont="1" applyFill="1" applyBorder="1" applyAlignment="1" applyProtection="1">
      <alignment horizontal="center" vertical="center" wrapText="1"/>
      <protection locked="0"/>
    </xf>
    <xf numFmtId="1" fontId="23" fillId="0" borderId="11" xfId="0" applyNumberFormat="1"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23" fillId="0" borderId="38" xfId="0" applyFont="1" applyBorder="1" applyAlignment="1" applyProtection="1">
      <alignment horizontal="center" vertical="center" wrapText="1"/>
      <protection locked="0"/>
    </xf>
    <xf numFmtId="0" fontId="23" fillId="0" borderId="32" xfId="0" applyFont="1" applyBorder="1" applyAlignment="1" applyProtection="1">
      <alignment horizontal="center" vertical="center" wrapText="1"/>
      <protection locked="0"/>
    </xf>
    <xf numFmtId="0" fontId="19" fillId="8" borderId="1" xfId="0" applyFont="1" applyFill="1" applyBorder="1" applyAlignment="1" applyProtection="1">
      <alignment horizontal="left" vertical="center" wrapText="1" indent="1"/>
      <protection locked="0"/>
    </xf>
    <xf numFmtId="49" fontId="19" fillId="0" borderId="1" xfId="0" applyNumberFormat="1" applyFont="1" applyBorder="1" applyAlignment="1" applyProtection="1">
      <alignment horizontal="center" vertical="center" wrapText="1"/>
      <protection locked="0"/>
    </xf>
    <xf numFmtId="49" fontId="19" fillId="10" borderId="1" xfId="0" applyNumberFormat="1" applyFont="1" applyFill="1" applyBorder="1" applyAlignment="1" applyProtection="1">
      <alignment horizontal="center" vertical="top" wrapText="1"/>
      <protection locked="0"/>
    </xf>
    <xf numFmtId="49" fontId="19" fillId="0" borderId="37" xfId="0" applyNumberFormat="1" applyFont="1" applyBorder="1" applyAlignment="1" applyProtection="1">
      <alignment horizontal="center" vertical="center" wrapText="1"/>
      <protection locked="0"/>
    </xf>
    <xf numFmtId="49" fontId="19" fillId="9" borderId="1" xfId="0" applyNumberFormat="1" applyFont="1" applyFill="1" applyBorder="1" applyAlignment="1" applyProtection="1">
      <alignment horizontal="center" vertical="center" wrapText="1"/>
      <protection locked="0"/>
    </xf>
    <xf numFmtId="49" fontId="12" fillId="0" borderId="1" xfId="0" applyNumberFormat="1" applyFont="1" applyBorder="1" applyAlignment="1" applyProtection="1">
      <alignment horizontal="left" vertical="top" wrapText="1"/>
      <protection locked="0"/>
    </xf>
    <xf numFmtId="49" fontId="12" fillId="9" borderId="1" xfId="0" applyNumberFormat="1" applyFont="1" applyFill="1" applyBorder="1" applyAlignment="1" applyProtection="1">
      <alignment horizontal="left" vertical="top" wrapText="1"/>
      <protection locked="0"/>
    </xf>
    <xf numFmtId="49" fontId="12" fillId="10" borderId="1" xfId="0" applyNumberFormat="1" applyFont="1" applyFill="1" applyBorder="1" applyAlignment="1" applyProtection="1">
      <alignment horizontal="left" vertical="top" wrapText="1"/>
      <protection locked="0"/>
    </xf>
    <xf numFmtId="49" fontId="19" fillId="0" borderId="1" xfId="0" applyNumberFormat="1" applyFont="1" applyBorder="1" applyAlignment="1" applyProtection="1">
      <alignment horizontal="center" vertical="center" wrapText="1"/>
      <protection/>
    </xf>
    <xf numFmtId="0" fontId="12" fillId="0" borderId="7" xfId="0" applyFont="1" applyBorder="1" applyAlignment="1" applyProtection="1">
      <alignment vertical="center" wrapText="1"/>
      <protection/>
    </xf>
    <xf numFmtId="0" fontId="0" fillId="0" borderId="1" xfId="0" applyBorder="1" applyAlignment="1" applyProtection="1">
      <alignment horizontal="left" vertical="top"/>
      <protection locked="0"/>
    </xf>
    <xf numFmtId="0" fontId="12" fillId="0" borderId="1" xfId="0" applyFont="1" applyBorder="1" applyAlignment="1" applyProtection="1">
      <alignment horizontal="left" vertical="top" wrapText="1"/>
      <protection hidden="1"/>
    </xf>
    <xf numFmtId="0" fontId="25" fillId="0" borderId="0" xfId="0" applyFont="1" applyProtection="1">
      <protection/>
    </xf>
    <xf numFmtId="0" fontId="0" fillId="0" borderId="0" xfId="0" applyProtection="1">
      <protection/>
    </xf>
    <xf numFmtId="0" fontId="19" fillId="0" borderId="0" xfId="0" applyFont="1" applyAlignment="1" applyProtection="1">
      <alignment vertical="top" wrapText="1"/>
      <protection/>
    </xf>
    <xf numFmtId="49" fontId="15" fillId="9" borderId="1" xfId="0" applyNumberFormat="1" applyFont="1" applyFill="1" applyBorder="1" applyAlignment="1" applyProtection="1">
      <alignment vertical="top" wrapText="1"/>
      <protection locked="0"/>
    </xf>
    <xf numFmtId="49" fontId="12" fillId="9" borderId="1" xfId="0" applyNumberFormat="1" applyFont="1" applyFill="1" applyBorder="1" applyAlignment="1">
      <alignment vertical="top" wrapText="1"/>
    </xf>
    <xf numFmtId="49" fontId="12" fillId="9" borderId="1" xfId="0" applyNumberFormat="1" applyFont="1" applyFill="1" applyBorder="1" applyAlignment="1">
      <alignment horizontal="center" vertical="top" wrapText="1"/>
    </xf>
    <xf numFmtId="49" fontId="12" fillId="9" borderId="11" xfId="0" applyNumberFormat="1" applyFont="1" applyFill="1" applyBorder="1" applyAlignment="1" applyProtection="1">
      <alignment horizontal="center" vertical="top" wrapText="1"/>
      <protection/>
    </xf>
    <xf numFmtId="49" fontId="24" fillId="0" borderId="1" xfId="0" applyNumberFormat="1" applyFont="1" applyBorder="1" applyAlignment="1" applyProtection="1">
      <alignment horizontal="left" vertical="top" wrapText="1"/>
      <protection/>
    </xf>
    <xf numFmtId="0" fontId="12" fillId="0" borderId="10" xfId="0" applyFont="1" applyBorder="1" applyAlignment="1" applyProtection="1">
      <alignment vertical="top" wrapText="1"/>
      <protection hidden="1"/>
    </xf>
    <xf numFmtId="0" fontId="28" fillId="0" borderId="2" xfId="0" applyFont="1" applyBorder="1" applyAlignment="1">
      <alignment vertical="center" wrapText="1"/>
    </xf>
    <xf numFmtId="0" fontId="23" fillId="0" borderId="10" xfId="0" applyFont="1" applyBorder="1" applyAlignment="1" applyProtection="1">
      <alignment horizontal="center" vertical="center" wrapText="1"/>
      <protection locked="0"/>
    </xf>
    <xf numFmtId="0" fontId="28" fillId="0" borderId="59" xfId="0" applyFont="1" applyBorder="1" applyAlignment="1" applyProtection="1">
      <alignment vertical="center" wrapText="1"/>
      <protection locked="0"/>
    </xf>
    <xf numFmtId="0" fontId="23" fillId="0" borderId="59" xfId="0" applyFont="1" applyBorder="1" applyAlignment="1" applyProtection="1">
      <alignment horizontal="center" vertical="center" wrapText="1"/>
      <protection locked="0"/>
    </xf>
    <xf numFmtId="0" fontId="12" fillId="0" borderId="21" xfId="0" applyFont="1" applyBorder="1" applyAlignment="1" applyProtection="1">
      <alignment horizontal="left" vertical="top" wrapText="1"/>
      <protection hidden="1"/>
    </xf>
    <xf numFmtId="0" fontId="12" fillId="0" borderId="1" xfId="0" applyNumberFormat="1" applyFont="1" applyBorder="1" applyAlignment="1" applyProtection="1">
      <alignment horizontal="left" vertical="top" wrapText="1"/>
      <protection hidden="1"/>
    </xf>
    <xf numFmtId="0" fontId="12" fillId="0" borderId="37" xfId="0" applyNumberFormat="1" applyFont="1" applyBorder="1" applyAlignment="1" applyProtection="1">
      <alignment horizontal="left" vertical="top" wrapText="1"/>
      <protection hidden="1"/>
    </xf>
    <xf numFmtId="49" fontId="24" fillId="0" borderId="1" xfId="0" applyNumberFormat="1" applyFont="1" applyBorder="1" applyAlignment="1" applyProtection="1">
      <alignment horizontal="left" vertical="top" wrapText="1"/>
      <protection locked="0"/>
    </xf>
    <xf numFmtId="49" fontId="24" fillId="0" borderId="37" xfId="0" applyNumberFormat="1" applyFont="1" applyBorder="1" applyAlignment="1" applyProtection="1">
      <alignment horizontal="left" vertical="top" wrapText="1"/>
      <protection locked="0"/>
    </xf>
    <xf numFmtId="49" fontId="23" fillId="0" borderId="1" xfId="0" applyNumberFormat="1" applyFont="1" applyBorder="1" applyAlignment="1" applyProtection="1">
      <alignment horizontal="left" vertical="top" wrapText="1"/>
      <protection hidden="1"/>
    </xf>
    <xf numFmtId="49" fontId="12" fillId="0" borderId="1" xfId="0" applyNumberFormat="1" applyFont="1" applyBorder="1" applyAlignment="1" applyProtection="1">
      <alignment horizontal="center" vertical="center" wrapText="1"/>
      <protection locked="0"/>
    </xf>
    <xf numFmtId="0" fontId="12" fillId="0" borderId="3" xfId="0" applyFont="1" applyBorder="1" applyAlignment="1" applyProtection="1">
      <alignment horizontal="left" vertical="top" wrapText="1"/>
      <protection locked="0"/>
    </xf>
    <xf numFmtId="0" fontId="12" fillId="0" borderId="51"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xf>
    <xf numFmtId="49" fontId="12" fillId="9" borderId="0" xfId="0" applyNumberFormat="1" applyFont="1" applyFill="1" applyBorder="1" applyAlignment="1" applyProtection="1">
      <alignment horizontal="center" vertical="center" wrapText="1"/>
      <protection locked="0"/>
    </xf>
    <xf numFmtId="49" fontId="12" fillId="9" borderId="1" xfId="0" applyNumberFormat="1" applyFont="1" applyFill="1" applyBorder="1" applyAlignment="1" applyProtection="1">
      <alignment horizontal="center" vertical="center" wrapText="1"/>
      <protection locked="0"/>
    </xf>
    <xf numFmtId="49" fontId="15" fillId="0" borderId="1" xfId="0" applyNumberFormat="1" applyFont="1" applyBorder="1" applyAlignment="1" applyProtection="1">
      <alignment horizontal="center" vertical="center" wrapText="1"/>
      <protection locked="0"/>
    </xf>
    <xf numFmtId="49" fontId="12" fillId="10" borderId="0" xfId="0" applyNumberFormat="1" applyFont="1" applyFill="1" applyBorder="1" applyAlignment="1" applyProtection="1">
      <alignment horizontal="center" vertical="center" wrapText="1"/>
      <protection locked="0"/>
    </xf>
    <xf numFmtId="49" fontId="12" fillId="0" borderId="1" xfId="0" applyNumberFormat="1" applyFont="1" applyBorder="1" applyAlignment="1" applyProtection="1">
      <alignment horizontal="center" vertical="center"/>
      <protection locked="0"/>
    </xf>
    <xf numFmtId="0" fontId="15" fillId="0" borderId="7" xfId="0" applyFont="1" applyBorder="1" applyAlignment="1" applyProtection="1">
      <alignment horizontal="left" vertical="top" wrapText="1"/>
      <protection locked="0"/>
    </xf>
    <xf numFmtId="0" fontId="12" fillId="9" borderId="60" xfId="0" applyFont="1" applyFill="1" applyBorder="1" applyAlignment="1" applyProtection="1">
      <alignment horizontal="left" vertical="top" wrapText="1"/>
      <protection locked="0"/>
    </xf>
    <xf numFmtId="0" fontId="12" fillId="9" borderId="7" xfId="0" applyFont="1" applyFill="1" applyBorder="1" applyAlignment="1" applyProtection="1">
      <alignment horizontal="left" vertical="top" wrapText="1"/>
      <protection locked="0"/>
    </xf>
    <xf numFmtId="0" fontId="12" fillId="10" borderId="60" xfId="0" applyFont="1" applyFill="1" applyBorder="1" applyAlignment="1" applyProtection="1">
      <alignment horizontal="left" vertical="top" wrapText="1"/>
      <protection locked="0"/>
    </xf>
    <xf numFmtId="0" fontId="12" fillId="10" borderId="7"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1" fontId="12" fillId="0" borderId="1" xfId="0" applyNumberFormat="1" applyFont="1" applyBorder="1" applyAlignment="1" applyProtection="1">
      <alignment horizontal="left" vertical="top" wrapText="1"/>
      <protection locked="0"/>
    </xf>
    <xf numFmtId="0" fontId="12" fillId="0" borderId="7" xfId="0" applyFont="1" applyFill="1" applyBorder="1" applyAlignment="1">
      <alignment horizontal="left" vertical="top" wrapText="1"/>
    </xf>
    <xf numFmtId="0" fontId="12" fillId="0" borderId="7" xfId="0" applyFont="1" applyFill="1" applyBorder="1" applyAlignment="1" applyProtection="1">
      <alignment horizontal="left" vertical="top" wrapText="1"/>
      <protection locked="0"/>
    </xf>
    <xf numFmtId="0" fontId="23" fillId="0" borderId="1" xfId="0" applyFont="1" applyBorder="1" applyAlignment="1" applyProtection="1">
      <alignment horizontal="center" vertical="center" wrapText="1"/>
      <protection/>
    </xf>
    <xf numFmtId="0" fontId="12" fillId="10" borderId="1" xfId="0" applyFont="1"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0" fillId="0" borderId="1" xfId="0" applyFont="1" applyBorder="1" applyAlignment="1" applyProtection="1">
      <alignment horizontal="left" vertical="top" wrapText="1"/>
      <protection locked="0"/>
    </xf>
    <xf numFmtId="0" fontId="12" fillId="0" borderId="3" xfId="0" applyFont="1" applyBorder="1" applyAlignment="1" applyProtection="1">
      <alignment horizontal="center" vertical="center" wrapText="1"/>
      <protection locked="0"/>
    </xf>
    <xf numFmtId="0" fontId="12" fillId="0" borderId="47" xfId="0" applyFont="1" applyBorder="1" applyAlignment="1" applyProtection="1">
      <alignment horizontal="center" vertical="center" wrapText="1"/>
      <protection locked="0"/>
    </xf>
    <xf numFmtId="0" fontId="12" fillId="0" borderId="51" xfId="0" applyFont="1" applyBorder="1" applyAlignment="1" applyProtection="1">
      <alignment horizontal="center" vertical="center" wrapText="1"/>
      <protection locked="0"/>
    </xf>
    <xf numFmtId="0" fontId="12" fillId="11" borderId="1" xfId="0" applyFont="1" applyFill="1" applyBorder="1" applyAlignment="1" applyProtection="1">
      <alignment horizontal="left" vertical="top" wrapText="1"/>
      <protection locked="0"/>
    </xf>
    <xf numFmtId="49" fontId="12" fillId="0" borderId="1" xfId="0" applyNumberFormat="1" applyFont="1" applyFill="1" applyBorder="1" applyAlignment="1" applyProtection="1">
      <alignment horizontal="center" vertical="center" wrapText="1"/>
      <protection locked="0"/>
    </xf>
    <xf numFmtId="49" fontId="12" fillId="0" borderId="37" xfId="0" applyNumberFormat="1" applyFont="1" applyFill="1" applyBorder="1" applyAlignment="1" applyProtection="1">
      <alignment horizontal="center" vertical="center" wrapText="1"/>
      <protection locked="0"/>
    </xf>
    <xf numFmtId="49" fontId="12" fillId="0" borderId="7" xfId="0" applyNumberFormat="1" applyFont="1" applyFill="1" applyBorder="1" applyAlignment="1" applyProtection="1">
      <alignment horizontal="left" vertical="top" wrapText="1"/>
      <protection locked="0"/>
    </xf>
    <xf numFmtId="49" fontId="12" fillId="0" borderId="40" xfId="0" applyNumberFormat="1" applyFont="1" applyFill="1" applyBorder="1" applyAlignment="1" applyProtection="1">
      <alignment horizontal="left" vertical="top" wrapText="1"/>
      <protection locked="0"/>
    </xf>
    <xf numFmtId="49" fontId="28" fillId="0" borderId="1" xfId="0" applyNumberFormat="1" applyFont="1" applyFill="1" applyBorder="1" applyAlignment="1" applyProtection="1">
      <alignment horizontal="center" vertical="center" wrapText="1"/>
      <protection locked="0"/>
    </xf>
    <xf numFmtId="0" fontId="0" fillId="9" borderId="1" xfId="0" applyFont="1" applyFill="1" applyBorder="1" applyAlignment="1" applyProtection="1">
      <alignment horizontal="center" vertical="center" wrapText="1"/>
      <protection locked="0"/>
    </xf>
    <xf numFmtId="0" fontId="0" fillId="0" borderId="7" xfId="0" applyFont="1" applyBorder="1" applyAlignment="1" applyProtection="1">
      <alignment horizontal="left" vertical="top" wrapText="1"/>
      <protection locked="0"/>
    </xf>
    <xf numFmtId="0" fontId="0" fillId="0" borderId="1" xfId="0" applyFont="1" applyBorder="1" applyAlignment="1" applyProtection="1">
      <alignment horizontal="center" vertical="center" wrapText="1"/>
      <protection locked="0"/>
    </xf>
    <xf numFmtId="49" fontId="23" fillId="0" borderId="1" xfId="0" applyNumberFormat="1" applyFont="1" applyFill="1" applyBorder="1" applyAlignment="1" applyProtection="1">
      <alignment horizontal="left" vertical="top" wrapText="1"/>
      <protection locked="0"/>
    </xf>
    <xf numFmtId="49" fontId="23" fillId="0" borderId="37" xfId="0" applyNumberFormat="1" applyFont="1" applyFill="1" applyBorder="1" applyAlignment="1" applyProtection="1">
      <alignment horizontal="left" vertical="top" wrapText="1"/>
      <protection locked="0"/>
    </xf>
    <xf numFmtId="0" fontId="19" fillId="5" borderId="11" xfId="0" applyFont="1" applyFill="1" applyBorder="1" applyAlignment="1">
      <alignment horizontal="left" vertical="center" wrapText="1" indent="1"/>
    </xf>
    <xf numFmtId="0" fontId="19" fillId="6" borderId="11" xfId="0" applyFont="1" applyFill="1" applyBorder="1" applyAlignment="1">
      <alignment horizontal="left" vertical="center" wrapText="1" indent="1"/>
    </xf>
    <xf numFmtId="0" fontId="19" fillId="7" borderId="11" xfId="0" applyFont="1" applyFill="1" applyBorder="1" applyAlignment="1">
      <alignment horizontal="left" vertical="center" wrapText="1" indent="1"/>
    </xf>
    <xf numFmtId="49" fontId="12" fillId="0" borderId="1" xfId="0" applyNumberFormat="1" applyFont="1" applyBorder="1" applyAlignment="1" applyProtection="1">
      <alignment horizontal="left" vertical="top" wrapText="1"/>
      <protection locked="0"/>
    </xf>
    <xf numFmtId="49" fontId="28" fillId="0" borderId="3" xfId="0" applyNumberFormat="1" applyFont="1" applyBorder="1" applyAlignment="1" applyProtection="1">
      <alignment horizontal="left" vertical="top" wrapText="1"/>
      <protection/>
    </xf>
    <xf numFmtId="0" fontId="12" fillId="0" borderId="1" xfId="0" applyFont="1" applyBorder="1" applyAlignment="1" applyProtection="1">
      <alignment horizontal="left" vertical="top" wrapText="1"/>
      <protection hidden="1"/>
    </xf>
    <xf numFmtId="49" fontId="24" fillId="0" borderId="1" xfId="0" applyNumberFormat="1" applyFont="1" applyBorder="1" applyAlignment="1" applyProtection="1">
      <alignment vertical="top" wrapText="1"/>
      <protection/>
    </xf>
    <xf numFmtId="49" fontId="24" fillId="0" borderId="1" xfId="0" applyNumberFormat="1" applyFont="1" applyBorder="1" applyAlignment="1" applyProtection="1">
      <alignment horizontal="left" vertical="top" wrapText="1"/>
      <protection locked="0"/>
    </xf>
    <xf numFmtId="49" fontId="19" fillId="0" borderId="1" xfId="0" applyNumberFormat="1" applyFont="1" applyBorder="1" applyAlignment="1" applyProtection="1">
      <alignment horizontal="left" vertical="top" wrapText="1"/>
      <protection/>
    </xf>
    <xf numFmtId="164" fontId="12" fillId="0" borderId="1" xfId="0" applyNumberFormat="1" applyFont="1" applyBorder="1" applyAlignment="1" applyProtection="1">
      <alignment horizontal="center" vertical="center" wrapText="1"/>
      <protection/>
    </xf>
    <xf numFmtId="0" fontId="12" fillId="0" borderId="0" xfId="0" applyFont="1" applyAlignment="1">
      <alignment wrapText="1"/>
    </xf>
    <xf numFmtId="0" fontId="28" fillId="0" borderId="3" xfId="0" applyFont="1" applyBorder="1" applyAlignment="1" applyProtection="1">
      <alignment vertical="top" wrapText="1"/>
      <protection/>
    </xf>
    <xf numFmtId="49" fontId="23" fillId="0" borderId="4" xfId="0" applyNumberFormat="1" applyFont="1" applyBorder="1" applyAlignment="1" applyProtection="1">
      <alignment vertical="top" wrapText="1"/>
      <protection/>
    </xf>
    <xf numFmtId="0" fontId="17" fillId="0" borderId="21" xfId="0" applyFont="1" applyBorder="1" applyAlignment="1">
      <alignment vertical="top" wrapText="1"/>
    </xf>
    <xf numFmtId="49" fontId="28" fillId="9" borderId="47" xfId="0" applyNumberFormat="1" applyFont="1" applyFill="1" applyBorder="1" applyAlignment="1" applyProtection="1">
      <alignment vertical="top" wrapText="1"/>
      <protection/>
    </xf>
    <xf numFmtId="49" fontId="28" fillId="9" borderId="61" xfId="0" applyNumberFormat="1" applyFont="1" applyFill="1" applyBorder="1" applyAlignment="1" applyProtection="1">
      <alignment vertical="top" wrapText="1"/>
      <protection/>
    </xf>
    <xf numFmtId="0" fontId="0" fillId="0" borderId="59" xfId="0" applyBorder="1" applyAlignment="1">
      <alignment vertical="top" wrapText="1"/>
    </xf>
    <xf numFmtId="0" fontId="15" fillId="0" borderId="40" xfId="0" applyFont="1" applyFill="1" applyBorder="1" applyAlignment="1">
      <alignment horizontal="left" vertical="center" wrapText="1" indent="1"/>
    </xf>
    <xf numFmtId="0" fontId="20" fillId="0" borderId="37" xfId="0" applyFont="1" applyBorder="1" applyAlignment="1">
      <alignment horizontal="left" vertical="center" wrapText="1" indent="1"/>
    </xf>
    <xf numFmtId="0" fontId="28" fillId="0" borderId="0" xfId="0" applyFont="1" applyAlignment="1">
      <alignment vertical="top" wrapText="1"/>
    </xf>
    <xf numFmtId="2" fontId="23" fillId="0" borderId="1" xfId="0" applyNumberFormat="1" applyFont="1" applyBorder="1" applyAlignment="1" applyProtection="1">
      <alignment horizontal="left" vertical="top" wrapText="1"/>
      <protection hidden="1"/>
    </xf>
    <xf numFmtId="2" fontId="23" fillId="0" borderId="1" xfId="0" applyNumberFormat="1" applyFont="1" applyBorder="1" applyAlignment="1" applyProtection="1">
      <alignment horizontal="left" vertical="top"/>
      <protection hidden="1"/>
    </xf>
    <xf numFmtId="49" fontId="12" fillId="0" borderId="1" xfId="0" applyNumberFormat="1" applyFont="1" applyBorder="1" applyAlignment="1" applyProtection="1">
      <alignment horizontal="left" vertical="center" wrapText="1"/>
      <protection/>
    </xf>
    <xf numFmtId="49" fontId="12" fillId="0" borderId="1" xfId="0" applyNumberFormat="1" applyFont="1" applyBorder="1" applyAlignment="1" applyProtection="1">
      <alignment horizontal="left" vertical="top" wrapText="1"/>
      <protection locked="0"/>
    </xf>
    <xf numFmtId="49" fontId="15" fillId="0" borderId="11" xfId="0" applyNumberFormat="1" applyFont="1" applyBorder="1" applyAlignment="1" applyProtection="1">
      <alignment horizontal="center" vertical="top" wrapText="1"/>
      <protection locked="0"/>
    </xf>
    <xf numFmtId="49" fontId="15" fillId="0" borderId="3" xfId="0" applyNumberFormat="1" applyFont="1" applyBorder="1" applyAlignment="1" applyProtection="1">
      <alignment horizontal="center" vertical="top" wrapText="1"/>
      <protection locked="0"/>
    </xf>
    <xf numFmtId="49" fontId="15" fillId="0" borderId="62" xfId="0" applyNumberFormat="1" applyFont="1" applyBorder="1" applyAlignment="1" applyProtection="1">
      <alignment horizontal="center" vertical="top" wrapText="1"/>
      <protection locked="0"/>
    </xf>
    <xf numFmtId="49" fontId="17" fillId="0" borderId="1" xfId="0" applyNumberFormat="1" applyFont="1" applyBorder="1" applyAlignment="1" applyProtection="1">
      <alignment horizontal="left" vertical="center" wrapText="1"/>
      <protection/>
    </xf>
    <xf numFmtId="49" fontId="28" fillId="0" borderId="1" xfId="0" applyNumberFormat="1" applyFont="1" applyBorder="1" applyAlignment="1" applyProtection="1">
      <alignment horizontal="left" vertical="top" wrapText="1"/>
      <protection/>
    </xf>
    <xf numFmtId="49" fontId="12" fillId="0" borderId="11" xfId="0" applyNumberFormat="1" applyFont="1" applyBorder="1" applyAlignment="1" applyProtection="1">
      <alignment horizontal="left" vertical="top" wrapText="1"/>
      <protection locked="0"/>
    </xf>
    <xf numFmtId="49" fontId="12" fillId="0" borderId="3" xfId="0" applyNumberFormat="1" applyFont="1" applyBorder="1" applyAlignment="1" applyProtection="1">
      <alignment horizontal="left" vertical="top" wrapText="1"/>
      <protection locked="0"/>
    </xf>
    <xf numFmtId="49" fontId="12" fillId="0" borderId="4" xfId="0" applyNumberFormat="1" applyFont="1" applyBorder="1" applyAlignment="1" applyProtection="1">
      <alignment horizontal="left" vertical="top" wrapText="1"/>
      <protection locked="0"/>
    </xf>
    <xf numFmtId="49" fontId="12" fillId="0" borderId="37" xfId="0" applyNumberFormat="1" applyFont="1" applyBorder="1" applyAlignment="1" applyProtection="1">
      <alignment horizontal="left" vertical="center" wrapText="1"/>
      <protection/>
    </xf>
    <xf numFmtId="49" fontId="12" fillId="0" borderId="38" xfId="0" applyNumberFormat="1" applyFont="1" applyBorder="1" applyAlignment="1" applyProtection="1">
      <alignment horizontal="left" vertical="top" wrapText="1"/>
      <protection locked="0"/>
    </xf>
    <xf numFmtId="49" fontId="12" fillId="0" borderId="51" xfId="0" applyNumberFormat="1" applyFont="1" applyBorder="1" applyAlignment="1" applyProtection="1">
      <alignment horizontal="left" vertical="top" wrapText="1"/>
      <protection locked="0"/>
    </xf>
    <xf numFmtId="49" fontId="12" fillId="0" borderId="39" xfId="0" applyNumberFormat="1" applyFont="1" applyBorder="1" applyAlignment="1" applyProtection="1">
      <alignment horizontal="left" vertical="top" wrapText="1"/>
      <protection locked="0"/>
    </xf>
    <xf numFmtId="49" fontId="24" fillId="0" borderId="11" xfId="0" applyNumberFormat="1" applyFont="1" applyBorder="1" applyAlignment="1" applyProtection="1">
      <alignment horizontal="left" vertical="center" wrapText="1"/>
      <protection/>
    </xf>
    <xf numFmtId="49" fontId="24" fillId="0" borderId="3" xfId="0" applyNumberFormat="1" applyFont="1" applyBorder="1" applyAlignment="1" applyProtection="1">
      <alignment horizontal="left" vertical="center" wrapText="1"/>
      <protection/>
    </xf>
    <xf numFmtId="49" fontId="24" fillId="0" borderId="4" xfId="0" applyNumberFormat="1" applyFont="1" applyBorder="1" applyAlignment="1" applyProtection="1">
      <alignment horizontal="left" vertical="center" wrapText="1"/>
      <protection/>
    </xf>
    <xf numFmtId="49" fontId="24" fillId="9" borderId="47" xfId="0" applyNumberFormat="1" applyFont="1" applyFill="1" applyBorder="1" applyAlignment="1" applyProtection="1">
      <alignment horizontal="center" vertical="center" wrapText="1"/>
      <protection/>
    </xf>
    <xf numFmtId="49" fontId="24" fillId="9" borderId="13" xfId="0" applyNumberFormat="1" applyFont="1" applyFill="1" applyBorder="1" applyAlignment="1" applyProtection="1">
      <alignment horizontal="center" vertical="center" wrapText="1"/>
      <protection/>
    </xf>
    <xf numFmtId="49" fontId="24" fillId="9" borderId="0" xfId="0" applyNumberFormat="1" applyFont="1" applyFill="1" applyBorder="1" applyAlignment="1" applyProtection="1">
      <alignment horizontal="center" vertical="center" wrapText="1"/>
      <protection/>
    </xf>
    <xf numFmtId="49" fontId="24" fillId="9" borderId="58" xfId="0" applyNumberFormat="1" applyFont="1" applyFill="1" applyBorder="1" applyAlignment="1" applyProtection="1">
      <alignment horizontal="center" vertical="center" wrapText="1"/>
      <protection/>
    </xf>
    <xf numFmtId="49" fontId="24" fillId="9" borderId="32" xfId="0" applyNumberFormat="1" applyFont="1" applyFill="1" applyBorder="1" applyAlignment="1" applyProtection="1">
      <alignment horizontal="center" vertical="center" wrapText="1"/>
      <protection/>
    </xf>
    <xf numFmtId="49" fontId="24" fillId="9" borderId="63" xfId="0" applyNumberFormat="1" applyFont="1" applyFill="1" applyBorder="1" applyAlignment="1" applyProtection="1">
      <alignment horizontal="center" vertical="center" wrapText="1"/>
      <protection/>
    </xf>
    <xf numFmtId="0" fontId="12" fillId="0" borderId="11" xfId="0" applyNumberFormat="1" applyFont="1" applyBorder="1" applyAlignment="1" applyProtection="1">
      <alignment horizontal="left" vertical="center" wrapText="1"/>
      <protection locked="0"/>
    </xf>
    <xf numFmtId="0" fontId="12" fillId="0" borderId="3" xfId="0" applyNumberFormat="1" applyFont="1" applyBorder="1" applyAlignment="1" applyProtection="1">
      <alignment horizontal="left" vertical="center" wrapText="1"/>
      <protection locked="0"/>
    </xf>
    <xf numFmtId="0" fontId="12" fillId="0" borderId="4" xfId="0" applyNumberFormat="1" applyFont="1" applyBorder="1" applyAlignment="1" applyProtection="1">
      <alignment horizontal="left" vertical="center" wrapText="1"/>
      <protection locked="0"/>
    </xf>
    <xf numFmtId="0" fontId="12" fillId="9" borderId="46" xfId="0" applyNumberFormat="1" applyFont="1" applyFill="1" applyBorder="1" applyAlignment="1" applyProtection="1">
      <alignment horizontal="center" vertical="center" wrapText="1"/>
      <protection locked="0"/>
    </xf>
    <xf numFmtId="0" fontId="12" fillId="9" borderId="64" xfId="0" applyNumberFormat="1" applyFont="1" applyFill="1" applyBorder="1" applyAlignment="1" applyProtection="1">
      <alignment horizontal="center" vertical="center" wrapText="1"/>
      <protection locked="0"/>
    </xf>
    <xf numFmtId="49" fontId="12" fillId="0" borderId="21" xfId="0" applyNumberFormat="1" applyFont="1" applyBorder="1" applyAlignment="1" applyProtection="1">
      <alignment horizontal="left" vertical="center" wrapText="1"/>
      <protection/>
    </xf>
    <xf numFmtId="49" fontId="12" fillId="0" borderId="2" xfId="0" applyNumberFormat="1" applyFont="1" applyBorder="1" applyAlignment="1" applyProtection="1">
      <alignment horizontal="left" vertical="center" wrapText="1"/>
      <protection/>
    </xf>
    <xf numFmtId="0" fontId="12" fillId="9" borderId="2" xfId="0" applyNumberFormat="1" applyFont="1" applyFill="1" applyBorder="1" applyAlignment="1" applyProtection="1">
      <alignment horizontal="center" vertical="center" wrapText="1"/>
      <protection locked="0"/>
    </xf>
    <xf numFmtId="49" fontId="24" fillId="9" borderId="59" xfId="0" applyNumberFormat="1" applyFont="1" applyFill="1" applyBorder="1" applyAlignment="1" applyProtection="1">
      <alignment horizontal="center" vertical="center" wrapText="1"/>
      <protection/>
    </xf>
    <xf numFmtId="49" fontId="24" fillId="9" borderId="5" xfId="0" applyNumberFormat="1" applyFont="1" applyFill="1" applyBorder="1" applyAlignment="1" applyProtection="1">
      <alignment horizontal="center" vertical="center" wrapText="1"/>
      <protection/>
    </xf>
    <xf numFmtId="0" fontId="12" fillId="0" borderId="21" xfId="0" applyFont="1" applyFill="1" applyBorder="1" applyAlignment="1" applyProtection="1">
      <alignment horizontal="left" vertical="center" wrapText="1"/>
      <protection/>
    </xf>
    <xf numFmtId="0" fontId="12" fillId="0" borderId="46" xfId="0" applyFont="1" applyFill="1" applyBorder="1" applyAlignment="1" applyProtection="1">
      <alignment horizontal="left" vertical="center" wrapText="1"/>
      <protection/>
    </xf>
    <xf numFmtId="0" fontId="12" fillId="0" borderId="64" xfId="0" applyFont="1" applyFill="1" applyBorder="1" applyAlignment="1" applyProtection="1">
      <alignment horizontal="left" vertical="center" wrapText="1"/>
      <protection/>
    </xf>
    <xf numFmtId="0" fontId="12" fillId="0" borderId="21" xfId="0" applyFont="1" applyBorder="1" applyAlignment="1" applyProtection="1">
      <alignment horizontal="left" vertical="center" wrapText="1"/>
      <protection/>
    </xf>
    <xf numFmtId="0" fontId="12" fillId="0" borderId="46" xfId="0" applyFont="1" applyBorder="1" applyAlignment="1" applyProtection="1">
      <alignment horizontal="left" vertical="center" wrapText="1"/>
      <protection/>
    </xf>
    <xf numFmtId="0" fontId="12" fillId="0" borderId="64" xfId="0" applyFont="1" applyBorder="1" applyAlignment="1" applyProtection="1">
      <alignment horizontal="left" vertical="center" wrapText="1"/>
      <protection/>
    </xf>
    <xf numFmtId="49" fontId="28" fillId="0" borderId="17" xfId="0" applyNumberFormat="1" applyFont="1" applyBorder="1" applyAlignment="1" applyProtection="1">
      <alignment horizontal="center" vertical="top" wrapText="1"/>
      <protection/>
    </xf>
    <xf numFmtId="0" fontId="12" fillId="0" borderId="1" xfId="0" applyFont="1" applyBorder="1" applyAlignment="1" applyProtection="1">
      <alignment horizontal="left" vertical="center" wrapText="1"/>
      <protection/>
    </xf>
    <xf numFmtId="0" fontId="17" fillId="0" borderId="1" xfId="0" applyFont="1" applyBorder="1" applyAlignment="1" applyProtection="1">
      <alignment horizontal="center" vertical="center" wrapText="1"/>
      <protection/>
    </xf>
    <xf numFmtId="49" fontId="12" fillId="0" borderId="46" xfId="0" applyNumberFormat="1" applyFont="1"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0" fillId="0" borderId="46" xfId="0" applyBorder="1" applyAlignment="1" applyProtection="1">
      <alignment horizontal="left" vertical="center" wrapText="1"/>
      <protection/>
    </xf>
    <xf numFmtId="0" fontId="0" fillId="0" borderId="2" xfId="0" applyBorder="1" applyAlignment="1" applyProtection="1">
      <alignment horizontal="left" vertical="center" wrapText="1"/>
      <protection/>
    </xf>
    <xf numFmtId="0" fontId="12" fillId="0" borderId="1" xfId="0" applyFont="1" applyFill="1" applyBorder="1" applyAlignment="1" applyProtection="1">
      <alignment horizontal="left" vertical="center" wrapText="1"/>
      <protection/>
    </xf>
    <xf numFmtId="0" fontId="12" fillId="0" borderId="37" xfId="0" applyFont="1" applyFill="1" applyBorder="1" applyAlignment="1" applyProtection="1">
      <alignment horizontal="left" vertical="center" wrapText="1"/>
      <protection/>
    </xf>
    <xf numFmtId="0" fontId="12" fillId="0" borderId="37" xfId="0" applyFont="1" applyBorder="1" applyAlignment="1" applyProtection="1">
      <alignment horizontal="left" vertical="center" wrapText="1"/>
      <protection/>
    </xf>
    <xf numFmtId="0" fontId="36" fillId="0" borderId="21" xfId="0" applyFont="1" applyBorder="1" applyAlignment="1" applyProtection="1">
      <alignment horizontal="center" vertical="center" wrapText="1"/>
      <protection hidden="1"/>
    </xf>
    <xf numFmtId="0" fontId="36" fillId="0" borderId="46" xfId="0" applyFont="1" applyBorder="1" applyAlignment="1" applyProtection="1">
      <alignment horizontal="center" vertical="center" wrapText="1"/>
      <protection hidden="1"/>
    </xf>
    <xf numFmtId="49" fontId="28" fillId="0" borderId="11" xfId="0" applyNumberFormat="1" applyFont="1" applyBorder="1" applyAlignment="1" applyProtection="1">
      <alignment horizontal="center" vertical="top" wrapText="1"/>
      <protection/>
    </xf>
    <xf numFmtId="49" fontId="28" fillId="0" borderId="3" xfId="0" applyNumberFormat="1" applyFont="1" applyBorder="1" applyAlignment="1" applyProtection="1">
      <alignment horizontal="center" vertical="top" wrapText="1"/>
      <protection/>
    </xf>
    <xf numFmtId="49" fontId="28" fillId="0" borderId="4" xfId="0" applyNumberFormat="1" applyFont="1" applyBorder="1" applyAlignment="1" applyProtection="1">
      <alignment horizontal="center" vertical="top" wrapText="1"/>
      <protection/>
    </xf>
    <xf numFmtId="49" fontId="28" fillId="9" borderId="14" xfId="0" applyNumberFormat="1" applyFont="1" applyFill="1" applyBorder="1" applyAlignment="1" applyProtection="1">
      <alignment horizontal="center" vertical="top" wrapText="1"/>
      <protection/>
    </xf>
    <xf numFmtId="49" fontId="28" fillId="9" borderId="47" xfId="0" applyNumberFormat="1" applyFont="1" applyFill="1" applyBorder="1" applyAlignment="1" applyProtection="1">
      <alignment horizontal="center" vertical="top" wrapText="1"/>
      <protection/>
    </xf>
    <xf numFmtId="49" fontId="28" fillId="9" borderId="61" xfId="0" applyNumberFormat="1" applyFont="1" applyFill="1" applyBorder="1" applyAlignment="1" applyProtection="1">
      <alignment horizontal="center" vertical="top" wrapText="1"/>
      <protection/>
    </xf>
    <xf numFmtId="49" fontId="28" fillId="9" borderId="65" xfId="0" applyNumberFormat="1" applyFont="1" applyFill="1" applyBorder="1" applyAlignment="1" applyProtection="1">
      <alignment horizontal="center" vertical="top" wrapText="1"/>
      <protection/>
    </xf>
    <xf numFmtId="49" fontId="28" fillId="9" borderId="0" xfId="0" applyNumberFormat="1" applyFont="1" applyFill="1" applyBorder="1" applyAlignment="1" applyProtection="1">
      <alignment horizontal="center" vertical="top" wrapText="1"/>
      <protection/>
    </xf>
    <xf numFmtId="49" fontId="28" fillId="9" borderId="60" xfId="0" applyNumberFormat="1" applyFont="1" applyFill="1" applyBorder="1" applyAlignment="1" applyProtection="1">
      <alignment horizontal="center" vertical="top" wrapText="1"/>
      <protection/>
    </xf>
    <xf numFmtId="49" fontId="28" fillId="9" borderId="10" xfId="0" applyNumberFormat="1" applyFont="1" applyFill="1" applyBorder="1" applyAlignment="1" applyProtection="1">
      <alignment horizontal="center" vertical="top" wrapText="1"/>
      <protection/>
    </xf>
    <xf numFmtId="49" fontId="28" fillId="9" borderId="59" xfId="0" applyNumberFormat="1" applyFont="1" applyFill="1" applyBorder="1" applyAlignment="1" applyProtection="1">
      <alignment horizontal="center" vertical="top" wrapText="1"/>
      <protection/>
    </xf>
    <xf numFmtId="49" fontId="28" fillId="9" borderId="66" xfId="0" applyNumberFormat="1" applyFont="1" applyFill="1" applyBorder="1" applyAlignment="1" applyProtection="1">
      <alignment horizontal="center" vertical="top" wrapText="1"/>
      <protection/>
    </xf>
    <xf numFmtId="49" fontId="12" fillId="10" borderId="10" xfId="0" applyNumberFormat="1" applyFont="1" applyFill="1" applyBorder="1" applyAlignment="1" applyProtection="1">
      <alignment horizontal="center" vertical="top" wrapText="1"/>
      <protection/>
    </xf>
    <xf numFmtId="49" fontId="12" fillId="10" borderId="59" xfId="0" applyNumberFormat="1" applyFont="1" applyFill="1" applyBorder="1" applyAlignment="1" applyProtection="1">
      <alignment horizontal="center" vertical="top" wrapText="1"/>
      <protection/>
    </xf>
    <xf numFmtId="49" fontId="12" fillId="10" borderId="66" xfId="0" applyNumberFormat="1" applyFont="1" applyFill="1" applyBorder="1" applyAlignment="1" applyProtection="1">
      <alignment horizontal="center" vertical="top" wrapText="1"/>
      <protection/>
    </xf>
    <xf numFmtId="49" fontId="28" fillId="0" borderId="1" xfId="0" applyNumberFormat="1" applyFont="1" applyBorder="1" applyAlignment="1" applyProtection="1">
      <alignment horizontal="center" vertical="top" wrapText="1"/>
      <protection/>
    </xf>
    <xf numFmtId="0" fontId="12" fillId="0" borderId="11"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2" fillId="0" borderId="47"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17" fillId="0" borderId="11" xfId="0" applyFont="1" applyBorder="1" applyAlignment="1" applyProtection="1">
      <alignment horizontal="center" vertical="center" wrapText="1"/>
      <protection/>
    </xf>
    <xf numFmtId="0" fontId="17" fillId="0" borderId="3" xfId="0" applyFont="1" applyBorder="1" applyAlignment="1" applyProtection="1">
      <alignment horizontal="center" vertical="center" wrapText="1"/>
      <protection/>
    </xf>
    <xf numFmtId="0" fontId="17" fillId="0" borderId="4" xfId="0" applyFont="1" applyBorder="1" applyAlignment="1" applyProtection="1">
      <alignment horizontal="center" vertical="center" wrapText="1"/>
      <protection/>
    </xf>
    <xf numFmtId="49" fontId="12" fillId="10" borderId="11" xfId="0" applyNumberFormat="1" applyFont="1" applyFill="1" applyBorder="1" applyAlignment="1" applyProtection="1">
      <alignment horizontal="center" vertical="top" wrapText="1"/>
      <protection/>
    </xf>
    <xf numFmtId="49" fontId="12" fillId="10" borderId="3" xfId="0" applyNumberFormat="1" applyFont="1" applyFill="1" applyBorder="1" applyAlignment="1" applyProtection="1">
      <alignment horizontal="center" vertical="top" wrapText="1"/>
      <protection/>
    </xf>
    <xf numFmtId="49" fontId="12" fillId="10" borderId="4" xfId="0" applyNumberFormat="1" applyFont="1" applyFill="1" applyBorder="1" applyAlignment="1" applyProtection="1">
      <alignment horizontal="center" vertical="top" wrapText="1"/>
      <protection/>
    </xf>
    <xf numFmtId="49" fontId="28" fillId="9" borderId="67" xfId="0" applyNumberFormat="1" applyFont="1" applyFill="1" applyBorder="1" applyAlignment="1" applyProtection="1">
      <alignment horizontal="center" vertical="top" wrapText="1"/>
      <protection/>
    </xf>
    <xf numFmtId="49" fontId="28" fillId="9" borderId="32" xfId="0" applyNumberFormat="1" applyFont="1" applyFill="1" applyBorder="1" applyAlignment="1" applyProtection="1">
      <alignment horizontal="center" vertical="top" wrapText="1"/>
      <protection/>
    </xf>
    <xf numFmtId="49" fontId="28" fillId="9" borderId="33" xfId="0" applyNumberFormat="1" applyFont="1" applyFill="1" applyBorder="1" applyAlignment="1" applyProtection="1">
      <alignment horizontal="center" vertical="top" wrapText="1"/>
      <protection/>
    </xf>
    <xf numFmtId="0" fontId="12" fillId="0" borderId="38" xfId="0" applyFont="1" applyBorder="1" applyAlignment="1" applyProtection="1">
      <alignment horizontal="left" vertical="top" wrapText="1"/>
      <protection locked="0"/>
    </xf>
    <xf numFmtId="0" fontId="12" fillId="0" borderId="51" xfId="0" applyFont="1" applyBorder="1" applyAlignment="1" applyProtection="1">
      <alignment horizontal="left" vertical="top" wrapText="1"/>
      <protection locked="0"/>
    </xf>
    <xf numFmtId="0" fontId="12" fillId="0" borderId="39"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164" fontId="39" fillId="0" borderId="21" xfId="0" applyNumberFormat="1" applyFont="1" applyBorder="1" applyAlignment="1" applyProtection="1">
      <alignment horizontal="center" vertical="center" wrapText="1"/>
      <protection hidden="1"/>
    </xf>
    <xf numFmtId="164" fontId="39" fillId="0" borderId="46" xfId="0" applyNumberFormat="1" applyFont="1" applyBorder="1" applyAlignment="1" applyProtection="1">
      <alignment horizontal="center" vertical="center" wrapText="1"/>
      <protection hidden="1"/>
    </xf>
    <xf numFmtId="0" fontId="12" fillId="0" borderId="2" xfId="0" applyFont="1" applyFill="1" applyBorder="1" applyAlignment="1" applyProtection="1">
      <alignment horizontal="left" vertical="center" wrapText="1"/>
      <protection/>
    </xf>
    <xf numFmtId="49" fontId="28" fillId="0" borderId="11" xfId="0" applyNumberFormat="1" applyFont="1" applyBorder="1" applyAlignment="1" applyProtection="1">
      <alignment horizontal="left" vertical="top" wrapText="1"/>
      <protection/>
    </xf>
    <xf numFmtId="49" fontId="28" fillId="0" borderId="3" xfId="0" applyNumberFormat="1" applyFont="1" applyBorder="1" applyAlignment="1" applyProtection="1">
      <alignment horizontal="left" vertical="top" wrapText="1"/>
      <protection/>
    </xf>
    <xf numFmtId="49" fontId="28" fillId="0" borderId="4" xfId="0" applyNumberFormat="1" applyFont="1" applyBorder="1" applyAlignment="1" applyProtection="1">
      <alignment horizontal="left" vertical="top" wrapText="1"/>
      <protection/>
    </xf>
    <xf numFmtId="0" fontId="12" fillId="0" borderId="21" xfId="0" applyFont="1" applyBorder="1" applyAlignment="1" applyProtection="1">
      <alignment horizontal="left" vertical="center" wrapText="1"/>
      <protection locked="0"/>
    </xf>
    <xf numFmtId="0" fontId="12" fillId="0" borderId="46" xfId="0" applyFont="1" applyBorder="1" applyAlignment="1" applyProtection="1">
      <alignment horizontal="left" vertical="center" wrapText="1"/>
      <protection locked="0"/>
    </xf>
    <xf numFmtId="0" fontId="12" fillId="0" borderId="64" xfId="0" applyFont="1" applyBorder="1" applyAlignment="1" applyProtection="1">
      <alignment horizontal="left" vertical="center" wrapText="1"/>
      <protection locked="0"/>
    </xf>
    <xf numFmtId="0" fontId="24" fillId="0" borderId="6" xfId="0" applyFont="1" applyBorder="1" applyAlignment="1">
      <alignment horizontal="center" vertical="center" textRotation="90" wrapText="1"/>
    </xf>
    <xf numFmtId="1" fontId="23" fillId="0" borderId="43" xfId="0" applyNumberFormat="1" applyFont="1" applyBorder="1" applyAlignment="1" applyProtection="1">
      <alignment horizontal="center" vertical="center" wrapText="1"/>
      <protection hidden="1"/>
    </xf>
    <xf numFmtId="1" fontId="23" fillId="0" borderId="4" xfId="0" applyNumberFormat="1" applyFont="1" applyBorder="1" applyAlignment="1" applyProtection="1">
      <alignment horizontal="center" vertical="center" wrapText="1"/>
      <protection hidden="1"/>
    </xf>
    <xf numFmtId="1" fontId="23" fillId="0" borderId="44" xfId="0" applyNumberFormat="1" applyFont="1" applyBorder="1" applyAlignment="1" applyProtection="1">
      <alignment horizontal="center" vertical="center" wrapText="1"/>
      <protection hidden="1"/>
    </xf>
    <xf numFmtId="1" fontId="23" fillId="0" borderId="39" xfId="0" applyNumberFormat="1" applyFont="1" applyBorder="1" applyAlignment="1" applyProtection="1">
      <alignment horizontal="center" vertical="center" wrapText="1"/>
      <protection hidden="1"/>
    </xf>
    <xf numFmtId="0" fontId="28" fillId="0" borderId="22" xfId="0" applyFont="1" applyBorder="1" applyAlignment="1" applyProtection="1">
      <alignment horizontal="left" vertical="center" wrapText="1"/>
      <protection/>
    </xf>
    <xf numFmtId="0" fontId="28" fillId="0" borderId="8" xfId="0" applyFont="1" applyBorder="1" applyAlignment="1" applyProtection="1">
      <alignment horizontal="left" vertical="center" wrapText="1"/>
      <protection/>
    </xf>
    <xf numFmtId="0" fontId="12" fillId="0" borderId="68" xfId="0" applyFont="1" applyBorder="1" applyAlignment="1" applyProtection="1">
      <alignment horizontal="left" vertical="top" wrapText="1"/>
      <protection locked="0"/>
    </xf>
    <xf numFmtId="0" fontId="12" fillId="0" borderId="49" xfId="0" applyFont="1" applyBorder="1" applyAlignment="1" applyProtection="1">
      <alignment horizontal="left" vertical="top" wrapText="1"/>
      <protection locked="0"/>
    </xf>
    <xf numFmtId="1" fontId="12" fillId="0" borderId="43" xfId="0" applyNumberFormat="1" applyFont="1" applyBorder="1" applyAlignment="1" applyProtection="1">
      <alignment horizontal="left" vertical="top" wrapText="1"/>
      <protection locked="0"/>
    </xf>
    <xf numFmtId="1" fontId="12" fillId="0" borderId="3" xfId="0" applyNumberFormat="1" applyFont="1" applyBorder="1" applyAlignment="1" applyProtection="1">
      <alignment horizontal="left" vertical="top" wrapText="1"/>
      <protection locked="0"/>
    </xf>
    <xf numFmtId="49" fontId="12" fillId="0" borderId="43" xfId="0" applyNumberFormat="1" applyFont="1" applyBorder="1" applyAlignment="1" applyProtection="1">
      <alignment horizontal="left" vertical="top" wrapText="1"/>
      <protection locked="0"/>
    </xf>
    <xf numFmtId="0" fontId="12" fillId="0" borderId="43" xfId="0" applyFont="1" applyBorder="1" applyAlignment="1" applyProtection="1">
      <alignment horizontal="left" vertical="top" wrapText="1"/>
      <protection locked="0"/>
    </xf>
    <xf numFmtId="0" fontId="23" fillId="0" borderId="4" xfId="0" applyNumberFormat="1" applyFont="1" applyBorder="1" applyAlignment="1" applyProtection="1">
      <alignment horizontal="center" vertical="center" wrapText="1"/>
      <protection hidden="1"/>
    </xf>
    <xf numFmtId="0" fontId="23" fillId="0" borderId="43" xfId="0" applyNumberFormat="1" applyFont="1" applyBorder="1" applyAlignment="1" applyProtection="1">
      <alignment horizontal="center" vertical="center" wrapText="1"/>
      <protection hidden="1"/>
    </xf>
    <xf numFmtId="0" fontId="12" fillId="0" borderId="44"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xf>
    <xf numFmtId="0" fontId="12" fillId="0" borderId="7" xfId="0" applyFont="1" applyBorder="1" applyAlignment="1" applyProtection="1">
      <alignment horizontal="left" vertical="top" wrapText="1"/>
      <protection/>
    </xf>
    <xf numFmtId="0" fontId="12" fillId="0" borderId="37" xfId="0" applyFont="1" applyBorder="1" applyAlignment="1" applyProtection="1">
      <alignment horizontal="left" vertical="top" wrapText="1"/>
      <protection/>
    </xf>
    <xf numFmtId="0" fontId="12" fillId="0" borderId="40" xfId="0" applyFont="1" applyBorder="1" applyAlignment="1" applyProtection="1">
      <alignment horizontal="left" vertical="top" wrapText="1"/>
      <protection/>
    </xf>
    <xf numFmtId="0" fontId="23" fillId="0" borderId="9" xfId="0" applyFont="1" applyBorder="1" applyAlignment="1">
      <alignment horizontal="center" vertical="center" wrapText="1"/>
    </xf>
    <xf numFmtId="0" fontId="23" fillId="0" borderId="69" xfId="0" applyFont="1" applyBorder="1" applyAlignment="1" applyProtection="1">
      <alignment horizontal="center" vertical="center" wrapText="1"/>
      <protection/>
    </xf>
    <xf numFmtId="0" fontId="23" fillId="0" borderId="50" xfId="0" applyFont="1" applyBorder="1" applyAlignment="1" applyProtection="1">
      <alignment horizontal="center" vertical="center" wrapText="1"/>
      <protection/>
    </xf>
    <xf numFmtId="0" fontId="25" fillId="0" borderId="30" xfId="0" applyFont="1" applyBorder="1" applyAlignment="1" applyProtection="1">
      <alignment horizontal="center" vertical="center" wrapText="1"/>
      <protection/>
    </xf>
    <xf numFmtId="0" fontId="25" fillId="0" borderId="31" xfId="0" applyFont="1" applyBorder="1" applyAlignment="1" applyProtection="1">
      <alignment horizontal="center" vertical="center" wrapText="1"/>
      <protection/>
    </xf>
    <xf numFmtId="0" fontId="25" fillId="0" borderId="54" xfId="0" applyFont="1" applyBorder="1" applyAlignment="1" applyProtection="1">
      <alignment horizontal="center" vertical="center" wrapText="1"/>
      <protection/>
    </xf>
    <xf numFmtId="0" fontId="12" fillId="0" borderId="17" xfId="0" applyFont="1" applyBorder="1" applyAlignment="1" applyProtection="1">
      <alignment horizontal="left" vertical="top" wrapText="1"/>
      <protection/>
    </xf>
    <xf numFmtId="0" fontId="12" fillId="0" borderId="16" xfId="0" applyFont="1" applyBorder="1" applyAlignment="1" applyProtection="1">
      <alignment horizontal="left" vertical="top" wrapText="1"/>
      <protection/>
    </xf>
    <xf numFmtId="0" fontId="23" fillId="0" borderId="69"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6" xfId="0" applyFont="1" applyBorder="1" applyAlignment="1" applyProtection="1">
      <alignment horizontal="center" vertical="center" wrapText="1"/>
      <protection/>
    </xf>
    <xf numFmtId="0" fontId="12" fillId="0" borderId="6" xfId="0" applyFont="1" applyBorder="1" applyAlignment="1" applyProtection="1">
      <alignment horizontal="left" vertical="top" wrapText="1"/>
      <protection/>
    </xf>
    <xf numFmtId="0" fontId="12" fillId="0" borderId="36" xfId="0" applyFont="1" applyBorder="1" applyAlignment="1" applyProtection="1">
      <alignment horizontal="left" vertical="top" wrapText="1"/>
      <protection/>
    </xf>
    <xf numFmtId="0" fontId="12" fillId="0" borderId="15" xfId="0" applyFont="1" applyBorder="1" applyAlignment="1" applyProtection="1">
      <alignment horizontal="left" vertical="top" wrapText="1"/>
      <protection/>
    </xf>
    <xf numFmtId="0" fontId="23" fillId="0" borderId="43" xfId="0" applyFont="1" applyBorder="1" applyAlignment="1">
      <alignment horizontal="left" vertical="center" wrapText="1" indent="1"/>
    </xf>
    <xf numFmtId="0" fontId="23" fillId="0" borderId="4" xfId="0" applyFont="1" applyBorder="1" applyAlignment="1">
      <alignment horizontal="left" vertical="center" wrapText="1" indent="1"/>
    </xf>
    <xf numFmtId="0" fontId="14" fillId="0" borderId="0" xfId="0" applyFont="1" applyAlignment="1">
      <alignment horizontal="left" vertical="top" wrapText="1"/>
    </xf>
    <xf numFmtId="0" fontId="28" fillId="0" borderId="18"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15" fillId="0" borderId="52" xfId="0" applyFont="1" applyBorder="1" applyAlignment="1">
      <alignment horizontal="center" vertical="center" textRotation="90" wrapText="1"/>
    </xf>
    <xf numFmtId="0" fontId="24" fillId="0" borderId="35" xfId="0" applyFont="1" applyBorder="1" applyAlignment="1">
      <alignment horizontal="center" vertical="center" textRotation="90" wrapText="1"/>
    </xf>
    <xf numFmtId="0" fontId="24" fillId="0" borderId="52" xfId="0" applyFont="1" applyBorder="1" applyAlignment="1">
      <alignment horizontal="center" vertical="center" textRotation="90" wrapText="1"/>
    </xf>
    <xf numFmtId="0" fontId="17" fillId="0" borderId="9" xfId="0" applyFont="1" applyBorder="1" applyAlignment="1">
      <alignment horizontal="left" vertical="center" wrapText="1" indent="1"/>
    </xf>
    <xf numFmtId="0" fontId="24" fillId="0" borderId="69" xfId="0" applyFont="1" applyBorder="1" applyAlignment="1">
      <alignment horizontal="left" vertical="center" wrapText="1" indent="1"/>
    </xf>
    <xf numFmtId="0" fontId="24" fillId="0" borderId="26" xfId="0" applyFont="1" applyBorder="1" applyAlignment="1">
      <alignment horizontal="left" vertical="center" wrapText="1" indent="1"/>
    </xf>
    <xf numFmtId="0" fontId="28" fillId="0" borderId="69" xfId="0" applyFont="1" applyBorder="1" applyAlignment="1" applyProtection="1">
      <alignment horizontal="left" vertical="center" wrapText="1" indent="1"/>
      <protection/>
    </xf>
    <xf numFmtId="0" fontId="28" fillId="0" borderId="26" xfId="0" applyFont="1" applyBorder="1" applyAlignment="1" applyProtection="1">
      <alignment horizontal="left" vertical="center" wrapText="1" indent="1"/>
      <protection/>
    </xf>
    <xf numFmtId="0" fontId="24" fillId="0" borderId="30" xfId="0" applyFont="1" applyBorder="1" applyAlignment="1" applyProtection="1">
      <alignment horizontal="left" vertical="center" wrapText="1"/>
      <protection/>
    </xf>
    <xf numFmtId="0" fontId="24" fillId="0" borderId="54" xfId="0" applyFont="1" applyBorder="1" applyAlignment="1" applyProtection="1">
      <alignment horizontal="left" vertical="center" wrapText="1"/>
      <protection/>
    </xf>
    <xf numFmtId="0" fontId="23" fillId="0" borderId="68" xfId="0" applyFont="1" applyBorder="1" applyAlignment="1">
      <alignment horizontal="left" vertical="center" wrapText="1" indent="1"/>
    </xf>
    <xf numFmtId="0" fontId="23" fillId="0" borderId="41" xfId="0" applyFont="1" applyBorder="1" applyAlignment="1">
      <alignment horizontal="left" vertical="center" wrapText="1" indent="1"/>
    </xf>
    <xf numFmtId="0" fontId="23" fillId="0" borderId="10" xfId="0" applyFont="1" applyBorder="1" applyAlignment="1" applyProtection="1">
      <alignment horizontal="left" vertical="top" wrapText="1"/>
      <protection locked="0"/>
    </xf>
    <xf numFmtId="0" fontId="23" fillId="0" borderId="59" xfId="0" applyFont="1" applyBorder="1" applyAlignment="1" applyProtection="1">
      <alignment horizontal="left" vertical="top" wrapText="1"/>
      <protection locked="0"/>
    </xf>
    <xf numFmtId="0" fontId="23" fillId="0" borderId="66" xfId="0" applyFont="1" applyBorder="1" applyAlignment="1" applyProtection="1">
      <alignment horizontal="left" vertical="top" wrapText="1"/>
      <protection locked="0"/>
    </xf>
    <xf numFmtId="0" fontId="23" fillId="0" borderId="67" xfId="0" applyFont="1" applyBorder="1" applyAlignment="1" applyProtection="1">
      <alignment horizontal="left" vertical="top" wrapText="1"/>
      <protection locked="0"/>
    </xf>
    <xf numFmtId="0" fontId="23" fillId="0" borderId="32" xfId="0" applyFont="1" applyBorder="1" applyAlignment="1" applyProtection="1">
      <alignment horizontal="left" vertical="top" wrapText="1"/>
      <protection locked="0"/>
    </xf>
    <xf numFmtId="0" fontId="23" fillId="0" borderId="33" xfId="0" applyFont="1" applyBorder="1" applyAlignment="1" applyProtection="1">
      <alignment horizontal="left" vertical="top" wrapText="1"/>
      <protection locked="0"/>
    </xf>
    <xf numFmtId="0" fontId="28" fillId="0" borderId="0" xfId="0" applyFont="1" applyAlignment="1">
      <alignment horizontal="left" vertical="top" wrapText="1"/>
    </xf>
    <xf numFmtId="0" fontId="23" fillId="0" borderId="9" xfId="0" applyFont="1" applyBorder="1" applyAlignment="1" applyProtection="1">
      <alignment horizontal="left" vertical="center" wrapText="1"/>
      <protection/>
    </xf>
    <xf numFmtId="0" fontId="12" fillId="0" borderId="14" xfId="0" applyFont="1" applyBorder="1" applyAlignment="1">
      <alignment horizontal="left" vertical="center" wrapText="1"/>
    </xf>
    <xf numFmtId="0" fontId="12" fillId="0" borderId="47" xfId="0" applyFont="1" applyBorder="1" applyAlignment="1">
      <alignment horizontal="left" vertical="center" wrapText="1"/>
    </xf>
    <xf numFmtId="0" fontId="12" fillId="0" borderId="13" xfId="0" applyFont="1" applyBorder="1" applyAlignment="1">
      <alignment horizontal="left" vertical="center" wrapText="1"/>
    </xf>
    <xf numFmtId="0" fontId="12" fillId="0" borderId="65" xfId="0" applyFont="1" applyBorder="1" applyAlignment="1">
      <alignment horizontal="left" vertical="center" wrapText="1"/>
    </xf>
    <xf numFmtId="0" fontId="12" fillId="0" borderId="0" xfId="0" applyFont="1" applyBorder="1" applyAlignment="1">
      <alignment horizontal="left" vertical="center" wrapText="1"/>
    </xf>
    <xf numFmtId="0" fontId="12" fillId="0" borderId="58" xfId="0" applyFont="1" applyBorder="1" applyAlignment="1">
      <alignment horizontal="left" vertical="center" wrapText="1"/>
    </xf>
    <xf numFmtId="0" fontId="12" fillId="0" borderId="10" xfId="0" applyFont="1" applyBorder="1" applyAlignment="1">
      <alignment horizontal="left" vertical="center" wrapText="1"/>
    </xf>
    <xf numFmtId="0" fontId="12" fillId="0" borderId="59" xfId="0" applyFont="1" applyBorder="1" applyAlignment="1">
      <alignment horizontal="left" vertical="center" wrapText="1"/>
    </xf>
    <xf numFmtId="0" fontId="12" fillId="0" borderId="5" xfId="0" applyFont="1" applyBorder="1" applyAlignment="1">
      <alignment horizontal="left" vertical="center" wrapText="1"/>
    </xf>
    <xf numFmtId="0" fontId="12" fillId="0" borderId="67" xfId="0" applyFont="1" applyBorder="1" applyAlignment="1">
      <alignment horizontal="left" vertical="center" wrapText="1"/>
    </xf>
    <xf numFmtId="0" fontId="12" fillId="0" borderId="32" xfId="0" applyFont="1" applyBorder="1" applyAlignment="1">
      <alignment horizontal="left" vertical="center" wrapText="1"/>
    </xf>
    <xf numFmtId="0" fontId="12" fillId="0" borderId="63" xfId="0" applyFont="1" applyBorder="1" applyAlignment="1">
      <alignment horizontal="left" vertical="center" wrapText="1"/>
    </xf>
    <xf numFmtId="0" fontId="28" fillId="0" borderId="23" xfId="0" applyFont="1" applyBorder="1" applyAlignment="1" applyProtection="1">
      <alignment horizontal="left" vertical="center" wrapText="1"/>
      <protection/>
    </xf>
    <xf numFmtId="0" fontId="28" fillId="0" borderId="9" xfId="0" applyFont="1" applyBorder="1" applyAlignment="1" applyProtection="1">
      <alignment horizontal="left" vertical="center" wrapText="1"/>
      <protection/>
    </xf>
    <xf numFmtId="0" fontId="12" fillId="0" borderId="15" xfId="0" applyFont="1" applyBorder="1" applyAlignment="1" applyProtection="1">
      <alignment horizontal="left" vertical="top" wrapText="1"/>
      <protection hidden="1"/>
    </xf>
    <xf numFmtId="0" fontId="12" fillId="0" borderId="17" xfId="0" applyFont="1" applyBorder="1" applyAlignment="1" applyProtection="1">
      <alignment horizontal="left" vertical="top" wrapText="1"/>
      <protection hidden="1"/>
    </xf>
    <xf numFmtId="0" fontId="12" fillId="0" borderId="16" xfId="0" applyFont="1" applyBorder="1" applyAlignment="1" applyProtection="1">
      <alignment horizontal="left" vertical="top" wrapText="1"/>
      <protection hidden="1"/>
    </xf>
    <xf numFmtId="0" fontId="12" fillId="0" borderId="1" xfId="0" applyFont="1" applyBorder="1" applyAlignment="1" applyProtection="1">
      <alignment horizontal="left" vertical="top" wrapText="1"/>
      <protection hidden="1"/>
    </xf>
    <xf numFmtId="0" fontId="12" fillId="0" borderId="7" xfId="0" applyFont="1" applyBorder="1" applyAlignment="1" applyProtection="1">
      <alignment horizontal="left" vertical="top" wrapText="1"/>
      <protection hidden="1"/>
    </xf>
    <xf numFmtId="0" fontId="12" fillId="0" borderId="6" xfId="0" applyFont="1" applyBorder="1" applyAlignment="1" applyProtection="1">
      <alignment horizontal="left" vertical="top" wrapText="1"/>
      <protection hidden="1"/>
    </xf>
    <xf numFmtId="0" fontId="12" fillId="0" borderId="36" xfId="0" applyFont="1" applyBorder="1" applyAlignment="1" applyProtection="1">
      <alignment horizontal="left" vertical="top" wrapText="1"/>
      <protection hidden="1"/>
    </xf>
    <xf numFmtId="0" fontId="12" fillId="0" borderId="37" xfId="0" applyFont="1" applyBorder="1" applyAlignment="1" applyProtection="1">
      <alignment horizontal="left" vertical="top" wrapText="1"/>
      <protection hidden="1"/>
    </xf>
    <xf numFmtId="0" fontId="12" fillId="0" borderId="40" xfId="0" applyFont="1" applyBorder="1" applyAlignment="1" applyProtection="1">
      <alignment horizontal="left" vertical="top" wrapText="1"/>
      <protection hidden="1"/>
    </xf>
    <xf numFmtId="0" fontId="19" fillId="0" borderId="0" xfId="0" applyFont="1" applyFill="1" applyAlignment="1">
      <alignment horizontal="left" vertical="top" wrapText="1"/>
    </xf>
    <xf numFmtId="49" fontId="23" fillId="0" borderId="43" xfId="0" applyNumberFormat="1"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43" xfId="0" applyFont="1" applyBorder="1" applyAlignment="1" applyProtection="1">
      <alignment horizontal="center" vertical="center" wrapText="1"/>
      <protection locked="0"/>
    </xf>
    <xf numFmtId="0" fontId="38" fillId="0" borderId="0" xfId="0" applyFont="1" applyFill="1" applyAlignment="1">
      <alignment horizontal="left" vertical="top" wrapText="1"/>
    </xf>
    <xf numFmtId="0" fontId="28" fillId="0" borderId="0" xfId="0" applyFont="1" applyAlignment="1">
      <alignment horizontal="left" vertical="top" wrapText="1" indent="1"/>
    </xf>
    <xf numFmtId="0" fontId="24" fillId="0" borderId="44" xfId="0" applyFont="1" applyBorder="1" applyAlignment="1" applyProtection="1">
      <alignment horizontal="center" vertical="center" wrapText="1"/>
      <protection/>
    </xf>
    <xf numFmtId="0" fontId="24" fillId="0" borderId="51" xfId="0" applyFont="1" applyBorder="1" applyAlignment="1" applyProtection="1">
      <alignment horizontal="center" vertical="center" wrapText="1"/>
      <protection/>
    </xf>
    <xf numFmtId="0" fontId="24" fillId="0" borderId="70" xfId="0" applyFont="1" applyBorder="1" applyAlignment="1" applyProtection="1">
      <alignment horizontal="center" vertical="center" wrapText="1"/>
      <protection/>
    </xf>
    <xf numFmtId="0" fontId="23" fillId="0" borderId="71" xfId="0" applyFont="1" applyBorder="1" applyAlignment="1">
      <alignment horizontal="left" vertical="center" wrapText="1" indent="1"/>
    </xf>
    <xf numFmtId="0" fontId="23" fillId="0" borderId="5" xfId="0" applyFont="1" applyBorder="1" applyAlignment="1">
      <alignment horizontal="left" vertical="center" wrapText="1" indent="1"/>
    </xf>
    <xf numFmtId="0" fontId="12" fillId="0" borderId="71" xfId="0" applyFont="1" applyBorder="1" applyAlignment="1" applyProtection="1">
      <alignment horizontal="left" vertical="top" wrapText="1"/>
      <protection locked="0"/>
    </xf>
    <xf numFmtId="0" fontId="12" fillId="0" borderId="59" xfId="0" applyFont="1" applyBorder="1" applyAlignment="1" applyProtection="1">
      <alignment horizontal="left" vertical="top" wrapText="1"/>
      <protection locked="0"/>
    </xf>
    <xf numFmtId="0" fontId="28" fillId="0" borderId="10"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5" xfId="0" applyFont="1" applyBorder="1" applyAlignment="1">
      <alignment horizontal="center" vertical="center" wrapText="1"/>
    </xf>
    <xf numFmtId="0" fontId="12" fillId="0" borderId="53" xfId="0" applyFont="1" applyBorder="1" applyAlignment="1" applyProtection="1">
      <alignment horizontal="center" vertical="top" wrapText="1"/>
      <protection/>
    </xf>
    <xf numFmtId="0" fontId="12" fillId="0" borderId="72" xfId="0" applyFont="1" applyBorder="1" applyAlignment="1" applyProtection="1">
      <alignment horizontal="center" vertical="top" wrapText="1"/>
      <protection/>
    </xf>
    <xf numFmtId="0" fontId="12" fillId="0" borderId="28" xfId="0" applyFont="1" applyBorder="1" applyAlignment="1" applyProtection="1">
      <alignment horizontal="center" vertical="top" wrapText="1"/>
      <protection/>
    </xf>
    <xf numFmtId="0" fontId="23" fillId="0" borderId="44" xfId="0" applyFont="1" applyBorder="1" applyAlignment="1" applyProtection="1">
      <alignment horizontal="center" vertical="center" wrapText="1"/>
      <protection locked="0"/>
    </xf>
    <xf numFmtId="0" fontId="23" fillId="0" borderId="39" xfId="0" applyFont="1" applyBorder="1" applyAlignment="1" applyProtection="1">
      <alignment horizontal="center" vertical="center" wrapText="1"/>
      <protection locked="0"/>
    </xf>
    <xf numFmtId="0" fontId="15" fillId="0" borderId="11" xfId="0" applyFont="1" applyBorder="1" applyAlignment="1" applyProtection="1">
      <alignment horizontal="left" vertical="center" wrapText="1"/>
      <protection/>
    </xf>
    <xf numFmtId="0" fontId="15" fillId="0" borderId="3" xfId="0" applyFont="1" applyBorder="1" applyAlignment="1" applyProtection="1">
      <alignment horizontal="left" vertical="center" wrapText="1"/>
      <protection/>
    </xf>
    <xf numFmtId="0" fontId="15" fillId="0" borderId="4" xfId="0" applyFont="1" applyBorder="1" applyAlignment="1" applyProtection="1">
      <alignment horizontal="left" vertical="center" wrapText="1"/>
      <protection/>
    </xf>
    <xf numFmtId="49" fontId="24" fillId="0" borderId="11" xfId="0" applyNumberFormat="1" applyFont="1" applyBorder="1" applyAlignment="1" applyProtection="1">
      <alignment horizontal="left" vertical="top" wrapText="1"/>
      <protection/>
    </xf>
    <xf numFmtId="49" fontId="24" fillId="0" borderId="4" xfId="0" applyNumberFormat="1" applyFont="1" applyBorder="1" applyAlignment="1" applyProtection="1">
      <alignment horizontal="left" vertical="top" wrapText="1"/>
      <protection/>
    </xf>
    <xf numFmtId="49" fontId="24" fillId="0" borderId="11" xfId="0" applyNumberFormat="1" applyFont="1" applyBorder="1" applyAlignment="1">
      <alignment horizontal="left" vertical="center" wrapText="1"/>
    </xf>
    <xf numFmtId="49" fontId="24" fillId="0" borderId="3" xfId="0" applyNumberFormat="1" applyFont="1" applyBorder="1" applyAlignment="1">
      <alignment horizontal="left" vertical="center" wrapText="1"/>
    </xf>
    <xf numFmtId="49" fontId="24" fillId="0" borderId="62" xfId="0" applyNumberFormat="1" applyFont="1" applyBorder="1" applyAlignment="1">
      <alignment horizontal="left" vertical="center" wrapText="1"/>
    </xf>
    <xf numFmtId="49" fontId="24" fillId="0" borderId="11" xfId="0" applyNumberFormat="1" applyFont="1" applyBorder="1" applyAlignment="1">
      <alignment horizontal="left" vertical="top" wrapText="1"/>
    </xf>
    <xf numFmtId="49" fontId="24" fillId="0" borderId="3" xfId="0" applyNumberFormat="1" applyFont="1" applyBorder="1" applyAlignment="1">
      <alignment horizontal="left" vertical="top" wrapText="1"/>
    </xf>
    <xf numFmtId="49" fontId="24" fillId="0" borderId="62" xfId="0" applyNumberFormat="1" applyFont="1" applyBorder="1" applyAlignment="1">
      <alignment horizontal="left" vertical="top" wrapText="1"/>
    </xf>
    <xf numFmtId="49" fontId="24" fillId="0" borderId="37" xfId="0" applyNumberFormat="1" applyFont="1" applyBorder="1" applyAlignment="1" applyProtection="1">
      <alignment horizontal="left" vertical="top" wrapText="1"/>
      <protection locked="0"/>
    </xf>
    <xf numFmtId="49" fontId="24" fillId="0" borderId="38" xfId="0" applyNumberFormat="1" applyFont="1" applyBorder="1" applyAlignment="1" applyProtection="1">
      <alignment horizontal="left" vertical="top" wrapText="1"/>
      <protection locked="0"/>
    </xf>
    <xf numFmtId="49" fontId="24" fillId="0" borderId="70" xfId="0" applyNumberFormat="1" applyFont="1" applyBorder="1" applyAlignment="1" applyProtection="1">
      <alignment horizontal="left" vertical="top" wrapText="1"/>
      <protection locked="0"/>
    </xf>
    <xf numFmtId="49" fontId="24" fillId="0" borderId="1" xfId="0" applyNumberFormat="1" applyFont="1" applyBorder="1" applyAlignment="1" applyProtection="1">
      <alignment horizontal="left" vertical="top" wrapText="1"/>
      <protection locked="0"/>
    </xf>
    <xf numFmtId="49" fontId="24" fillId="0" borderId="11" xfId="0" applyNumberFormat="1" applyFont="1" applyBorder="1" applyAlignment="1" applyProtection="1">
      <alignment horizontal="left" vertical="top" wrapText="1"/>
      <protection locked="0"/>
    </xf>
    <xf numFmtId="49" fontId="24" fillId="0" borderId="62" xfId="0" applyNumberFormat="1" applyFont="1" applyBorder="1" applyAlignment="1" applyProtection="1">
      <alignment horizontal="left" vertical="top" wrapText="1"/>
      <protection locked="0"/>
    </xf>
    <xf numFmtId="49" fontId="24" fillId="0" borderId="10" xfId="0" applyNumberFormat="1" applyFont="1" applyBorder="1" applyAlignment="1" applyProtection="1">
      <alignment horizontal="left" vertical="top" wrapText="1"/>
      <protection/>
    </xf>
    <xf numFmtId="49" fontId="24" fillId="0" borderId="59" xfId="0" applyNumberFormat="1" applyFont="1" applyBorder="1" applyAlignment="1" applyProtection="1">
      <alignment horizontal="left" vertical="top" wrapText="1"/>
      <protection/>
    </xf>
    <xf numFmtId="49" fontId="24" fillId="0" borderId="66" xfId="0" applyNumberFormat="1" applyFont="1" applyBorder="1" applyAlignment="1" applyProtection="1">
      <alignment horizontal="left" vertical="top" wrapText="1"/>
      <protection/>
    </xf>
    <xf numFmtId="0" fontId="0" fillId="0" borderId="11" xfId="0" applyBorder="1" applyAlignment="1" applyProtection="1">
      <alignment horizontal="left" vertical="top" wrapText="1"/>
      <protection/>
    </xf>
    <xf numFmtId="0" fontId="0" fillId="0" borderId="3" xfId="0" applyBorder="1" applyAlignment="1" applyProtection="1">
      <alignment horizontal="left" vertical="top" wrapText="1"/>
      <protection/>
    </xf>
    <xf numFmtId="0" fontId="0" fillId="0" borderId="62" xfId="0" applyBorder="1" applyAlignment="1" applyProtection="1">
      <alignment horizontal="left" vertical="top" wrapText="1"/>
      <protection/>
    </xf>
    <xf numFmtId="49" fontId="12" fillId="0" borderId="14" xfId="0" applyNumberFormat="1" applyFont="1" applyBorder="1" applyAlignment="1" applyProtection="1">
      <alignment horizontal="left" vertical="top" wrapText="1"/>
      <protection hidden="1"/>
    </xf>
    <xf numFmtId="0" fontId="12" fillId="0" borderId="13" xfId="0" applyNumberFormat="1" applyFont="1" applyBorder="1" applyAlignment="1" applyProtection="1">
      <alignment horizontal="left" vertical="top" wrapText="1"/>
      <protection hidden="1"/>
    </xf>
    <xf numFmtId="0" fontId="12" fillId="0" borderId="65" xfId="0" applyNumberFormat="1" applyFont="1" applyBorder="1" applyAlignment="1" applyProtection="1">
      <alignment horizontal="left" vertical="top" wrapText="1"/>
      <protection hidden="1"/>
    </xf>
    <xf numFmtId="0" fontId="12" fillId="0" borderId="58" xfId="0" applyNumberFormat="1" applyFont="1" applyBorder="1" applyAlignment="1" applyProtection="1">
      <alignment horizontal="left" vertical="top" wrapText="1"/>
      <protection hidden="1"/>
    </xf>
    <xf numFmtId="0" fontId="12" fillId="0" borderId="67" xfId="0" applyNumberFormat="1" applyFont="1" applyBorder="1" applyAlignment="1" applyProtection="1">
      <alignment horizontal="left" vertical="top" wrapText="1"/>
      <protection hidden="1"/>
    </xf>
    <xf numFmtId="0" fontId="12" fillId="0" borderId="63" xfId="0" applyNumberFormat="1" applyFont="1" applyBorder="1" applyAlignment="1" applyProtection="1">
      <alignment horizontal="left" vertical="top" wrapText="1"/>
      <protection hidden="1"/>
    </xf>
    <xf numFmtId="49" fontId="24" fillId="0" borderId="62" xfId="0" applyNumberFormat="1" applyFont="1" applyBorder="1" applyAlignment="1" applyProtection="1">
      <alignment horizontal="left" vertical="top" wrapText="1"/>
      <protection/>
    </xf>
    <xf numFmtId="49" fontId="12" fillId="0" borderId="13" xfId="0" applyNumberFormat="1" applyFont="1" applyBorder="1" applyAlignment="1" applyProtection="1">
      <alignment horizontal="left" vertical="top" wrapText="1"/>
      <protection hidden="1"/>
    </xf>
    <xf numFmtId="49" fontId="12" fillId="0" borderId="65" xfId="0" applyNumberFormat="1" applyFont="1" applyBorder="1" applyAlignment="1" applyProtection="1">
      <alignment horizontal="left" vertical="top" wrapText="1"/>
      <protection hidden="1"/>
    </xf>
    <xf numFmtId="49" fontId="12" fillId="0" borderId="58" xfId="0" applyNumberFormat="1" applyFont="1" applyBorder="1" applyAlignment="1" applyProtection="1">
      <alignment horizontal="left" vertical="top" wrapText="1"/>
      <protection hidden="1"/>
    </xf>
    <xf numFmtId="49" fontId="12" fillId="0" borderId="10" xfId="0" applyNumberFormat="1" applyFont="1" applyBorder="1" applyAlignment="1" applyProtection="1">
      <alignment horizontal="left" vertical="top" wrapText="1"/>
      <protection hidden="1"/>
    </xf>
    <xf numFmtId="49" fontId="12" fillId="0" borderId="5" xfId="0" applyNumberFormat="1" applyFont="1" applyBorder="1" applyAlignment="1" applyProtection="1">
      <alignment horizontal="left" vertical="top" wrapText="1"/>
      <protection hidden="1"/>
    </xf>
    <xf numFmtId="0" fontId="12" fillId="0" borderId="10" xfId="0" applyNumberFormat="1" applyFont="1" applyBorder="1" applyAlignment="1" applyProtection="1">
      <alignment horizontal="left" vertical="top" wrapText="1"/>
      <protection hidden="1"/>
    </xf>
    <xf numFmtId="0" fontId="12" fillId="0" borderId="5" xfId="0" applyNumberFormat="1" applyFont="1" applyBorder="1" applyAlignment="1" applyProtection="1">
      <alignment horizontal="left" vertical="top" wrapText="1"/>
      <protection hidden="1"/>
    </xf>
    <xf numFmtId="49" fontId="24" fillId="0" borderId="11" xfId="0" applyNumberFormat="1" applyFont="1" applyBorder="1" applyAlignment="1" applyProtection="1">
      <alignment vertical="top" wrapText="1"/>
      <protection/>
    </xf>
    <xf numFmtId="49" fontId="24" fillId="0" borderId="4" xfId="0" applyNumberFormat="1" applyFont="1" applyBorder="1" applyAlignment="1" applyProtection="1">
      <alignment vertical="top" wrapText="1"/>
      <protection/>
    </xf>
    <xf numFmtId="49" fontId="24" fillId="0" borderId="1" xfId="0" applyNumberFormat="1" applyFont="1" applyBorder="1" applyAlignment="1" applyProtection="1">
      <alignment vertical="top" wrapText="1"/>
      <protection/>
    </xf>
    <xf numFmtId="49" fontId="24" fillId="0" borderId="4" xfId="0" applyNumberFormat="1" applyFont="1" applyBorder="1" applyAlignment="1" applyProtection="1">
      <alignment horizontal="left" vertical="top" wrapText="1"/>
      <protection locked="0"/>
    </xf>
    <xf numFmtId="49" fontId="24" fillId="9" borderId="14" xfId="0" applyNumberFormat="1" applyFont="1" applyFill="1" applyBorder="1" applyAlignment="1" applyProtection="1">
      <alignment horizontal="center" vertical="top" wrapText="1"/>
      <protection/>
    </xf>
    <xf numFmtId="49" fontId="24" fillId="9" borderId="61" xfId="0" applyNumberFormat="1" applyFont="1" applyFill="1" applyBorder="1" applyAlignment="1" applyProtection="1">
      <alignment horizontal="center" vertical="top" wrapText="1"/>
      <protection/>
    </xf>
    <xf numFmtId="49" fontId="24" fillId="9" borderId="65" xfId="0" applyNumberFormat="1" applyFont="1" applyFill="1" applyBorder="1" applyAlignment="1" applyProtection="1">
      <alignment horizontal="center" vertical="top" wrapText="1"/>
      <protection/>
    </xf>
    <xf numFmtId="49" fontId="24" fillId="9" borderId="60" xfId="0" applyNumberFormat="1" applyFont="1" applyFill="1" applyBorder="1" applyAlignment="1" applyProtection="1">
      <alignment horizontal="center" vertical="top" wrapText="1"/>
      <protection/>
    </xf>
    <xf numFmtId="49" fontId="24" fillId="9" borderId="10" xfId="0" applyNumberFormat="1" applyFont="1" applyFill="1" applyBorder="1" applyAlignment="1" applyProtection="1">
      <alignment horizontal="center" vertical="top" wrapText="1"/>
      <protection/>
    </xf>
    <xf numFmtId="49" fontId="24" fillId="9" borderId="66" xfId="0" applyNumberFormat="1" applyFont="1" applyFill="1" applyBorder="1" applyAlignment="1" applyProtection="1">
      <alignment horizontal="center" vertical="top" wrapText="1"/>
      <protection/>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all" sz="1200" b="0" i="0" u="none" baseline="0">
                <a:solidFill>
                  <a:schemeClr val="tx1">
                    <a:lumMod val="50000"/>
                    <a:lumOff val="50000"/>
                  </a:schemeClr>
                </a:solidFill>
                <a:latin typeface="Source Sans Pro SemiBold"/>
                <a:ea typeface="Source Sans Pro SemiBold"/>
                <a:cs typeface="Source Sans Pro SemiBold"/>
              </a:rPr>
              <a:t>COMPOUNDing HAZARDS- Adaptation Strategies </a:t>
            </a:r>
          </a:p>
        </c:rich>
      </c:tx>
      <c:layout>
        <c:manualLayout>
          <c:xMode val="edge"/>
          <c:yMode val="edge"/>
          <c:x val="0.007"/>
          <c:y val="0.0085"/>
        </c:manualLayout>
      </c:layout>
      <c:overlay val="0"/>
      <c:spPr>
        <a:noFill/>
        <a:ln>
          <a:noFill/>
        </a:ln>
      </c:spPr>
    </c:title>
    <c:plotArea>
      <c:layout>
        <c:manualLayout>
          <c:layoutTarget val="inner"/>
          <c:xMode val="edge"/>
          <c:yMode val="edge"/>
          <c:x val="0.2885"/>
          <c:y val="0.10575"/>
          <c:w val="0.4955"/>
          <c:h val="0.83725"/>
        </c:manualLayout>
      </c:layout>
      <c:radarChart>
        <c:radarStyle val="marker"/>
        <c:varyColors val="0"/>
        <c:ser>
          <c:idx val="0"/>
          <c:order val="0"/>
          <c:spPr>
            <a:ln w="25400" cap="rnd" cmpd="sng">
              <a:solidFill>
                <a:schemeClr val="accent1"/>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1"/>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12b-d'!$D$35:$D$40</c:f>
            </c:numRef>
          </c:val>
        </c:ser>
        <c:ser>
          <c:idx val="1"/>
          <c:order val="1"/>
          <c:tx>
            <c:v>Strategy 1</c:v>
          </c:tx>
          <c:spPr>
            <a:ln w="25400" cap="rnd" cmpd="sng">
              <a:solidFill>
                <a:schemeClr val="accent2"/>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12b-d'!$AX$35:$AX$40</c:f>
              <c:numCache/>
            </c:numRef>
          </c:val>
        </c:ser>
        <c:ser>
          <c:idx val="2"/>
          <c:order val="2"/>
          <c:spPr>
            <a:ln w="25400" cap="rnd" cmpd="sng">
              <a:solidFill>
                <a:schemeClr val="accent3"/>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3"/>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12b-d'!$F$35:$F$40</c:f>
            </c:numRef>
          </c:val>
        </c:ser>
        <c:ser>
          <c:idx val="3"/>
          <c:order val="3"/>
          <c:spPr>
            <a:ln w="25400" cap="rnd" cmpd="sng">
              <a:solidFill>
                <a:schemeClr val="accent4"/>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4"/>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12b-d'!$G$35:$G$40</c:f>
            </c:numRef>
          </c:val>
        </c:ser>
        <c:ser>
          <c:idx val="4"/>
          <c:order val="4"/>
          <c:tx>
            <c:v>Strategy 2</c:v>
          </c:tx>
          <c:spPr>
            <a:ln w="25400" cap="rnd" cmpd="sng">
              <a:solidFill>
                <a:schemeClr val="accent5"/>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5"/>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12b-d'!$BA$35:$BA$40</c:f>
              <c:numCache/>
            </c:numRef>
          </c:val>
        </c:ser>
        <c:ser>
          <c:idx val="5"/>
          <c:order val="5"/>
          <c:spPr>
            <a:ln w="25400" cap="rnd" cmpd="sng">
              <a:solidFill>
                <a:schemeClr val="accent6"/>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6"/>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12b-d'!$I$35:$I$40</c:f>
            </c:numRef>
          </c:val>
        </c:ser>
        <c:ser>
          <c:idx val="6"/>
          <c:order val="6"/>
          <c:spPr>
            <a:ln w="25400" cap="rnd" cmpd="sng">
              <a:solidFill>
                <a:schemeClr val="accent1">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1">
                  <a:lumMod val="60000"/>
                </a:schemeClr>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12b-d'!$J$35:$J$40</c:f>
            </c:numRef>
          </c:val>
        </c:ser>
        <c:ser>
          <c:idx val="7"/>
          <c:order val="7"/>
          <c:tx>
            <c:v>Strategy 3</c:v>
          </c:tx>
          <c:spPr>
            <a:ln w="25400" cap="rnd" cmpd="sng">
              <a:solidFill>
                <a:schemeClr val="accent2">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lumMod val="60000"/>
                </a:schemeClr>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12b-d'!$BD$35:$BD$40</c:f>
              <c:numCache/>
            </c:numRef>
          </c:val>
        </c:ser>
        <c:ser>
          <c:idx val="8"/>
          <c:order val="8"/>
          <c:spPr>
            <a:ln w="25400" cap="rnd" cmpd="sng">
              <a:solidFill>
                <a:schemeClr val="accent3">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3">
                  <a:lumMod val="60000"/>
                </a:schemeClr>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12b-d'!$L$35:$L$40</c:f>
            </c:numRef>
          </c:val>
        </c:ser>
        <c:ser>
          <c:idx val="9"/>
          <c:order val="9"/>
          <c:spPr>
            <a:ln w="25400" cap="rnd" cmpd="sng">
              <a:solidFill>
                <a:schemeClr val="accent4">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4">
                  <a:lumMod val="60000"/>
                </a:schemeClr>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12b-d'!$M$35:$M$40</c:f>
            </c:numRef>
          </c:val>
        </c:ser>
        <c:ser>
          <c:idx val="10"/>
          <c:order val="10"/>
          <c:tx>
            <c:v>Strategy 4</c:v>
          </c:tx>
          <c:spPr>
            <a:ln w="25400" cap="rnd" cmpd="sng">
              <a:solidFill>
                <a:schemeClr val="accent5">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5">
                  <a:lumMod val="60000"/>
                </a:schemeClr>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12b-d'!$BG$35:$BG$40</c:f>
              <c:numCache/>
            </c:numRef>
          </c:val>
        </c:ser>
        <c:ser>
          <c:idx val="11"/>
          <c:order val="11"/>
          <c:tx>
            <c:v>Strategy 5</c:v>
          </c:tx>
          <c:spPr>
            <a:ln w="25400" cap="rnd" cmpd="sng">
              <a:solidFill>
                <a:srgbClr val="43682B"/>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6">
                  <a:lumMod val="60000"/>
                </a:schemeClr>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12b-d'!$BJ$35:$BJ$40</c:f>
              <c:numCache/>
            </c:numRef>
          </c:val>
        </c:ser>
        <c:axId val="54614969"/>
        <c:axId val="21772674"/>
      </c:radarChart>
      <c:catAx>
        <c:axId val="54614969"/>
        <c:scaling>
          <c:orientation val="minMax"/>
        </c:scaling>
        <c:axPos val="b"/>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small" sz="1000" b="0" i="0" u="none" baseline="0">
                <a:solidFill>
                  <a:schemeClr val="tx1">
                    <a:lumMod val="65000"/>
                    <a:lumOff val="35000"/>
                  </a:schemeClr>
                </a:solidFill>
                <a:latin typeface="Source Sans Pro SemiBold"/>
                <a:ea typeface="Source Sans Pro SemiBold"/>
                <a:cs typeface="Source Sans Pro SemiBold"/>
              </a:defRPr>
            </a:pPr>
          </a:p>
        </c:txPr>
        <c:crossAx val="21772674"/>
        <c:crosses val="autoZero"/>
        <c:auto val="1"/>
        <c:lblOffset val="100"/>
        <c:noMultiLvlLbl val="0"/>
      </c:catAx>
      <c:valAx>
        <c:axId val="21772674"/>
        <c:scaling>
          <c:orientation val="minMax"/>
          <c:max val="350"/>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Source Sans Pro"/>
                <a:ea typeface="Source Sans Pro"/>
                <a:cs typeface="Source Sans Pro"/>
              </a:defRPr>
            </a:pPr>
          </a:p>
        </c:txPr>
        <c:crossAx val="54614969"/>
        <c:crosses val="autoZero"/>
        <c:crossBetween val="between"/>
        <c:dispUnits/>
        <c:majorUnit val="50"/>
      </c:valAx>
      <c:spPr>
        <a:noFill/>
        <a:ln>
          <a:noFill/>
        </a:ln>
      </c:spPr>
    </c:plotArea>
    <c:legend>
      <c:legendPos val="l"/>
      <c:layout/>
      <c:overlay val="0"/>
      <c:spPr>
        <a:noFill/>
        <a:ln>
          <a:noFill/>
        </a:ln>
      </c:spPr>
      <c:txPr>
        <a:bodyPr vert="horz" rot="0"/>
        <a:lstStyle/>
        <a:p>
          <a:pPr>
            <a:defRPr lang="en-US" cap="none" sz="1000" b="0" i="0" u="none" baseline="0">
              <a:solidFill>
                <a:schemeClr val="tx1">
                  <a:lumMod val="65000"/>
                  <a:lumOff val="35000"/>
                </a:schemeClr>
              </a:solidFill>
              <a:latin typeface="Source Sans Pro"/>
              <a:ea typeface="Source Sans Pro"/>
              <a:cs typeface="Source Sans Pro"/>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all" sz="1200" b="0" i="0" u="none" baseline="0">
                <a:solidFill>
                  <a:schemeClr val="tx1">
                    <a:lumMod val="50000"/>
                    <a:lumOff val="50000"/>
                  </a:schemeClr>
                </a:solidFill>
                <a:latin typeface="Source Sans Pro SemiBold"/>
                <a:ea typeface="Source Sans Pro SemiBold"/>
                <a:cs typeface="Source Sans Pro SemiBold"/>
              </a:rPr>
              <a:t>goal 1 - mitigation/ sustainability Strategies </a:t>
            </a:r>
          </a:p>
        </c:rich>
      </c:tx>
      <c:layout>
        <c:manualLayout>
          <c:xMode val="edge"/>
          <c:yMode val="edge"/>
          <c:x val="0.007"/>
          <c:y val="0.0085"/>
        </c:manualLayout>
      </c:layout>
      <c:overlay val="0"/>
      <c:spPr>
        <a:noFill/>
        <a:ln>
          <a:noFill/>
        </a:ln>
      </c:spPr>
    </c:title>
    <c:plotArea>
      <c:layout>
        <c:manualLayout>
          <c:layoutTarget val="inner"/>
          <c:xMode val="edge"/>
          <c:yMode val="edge"/>
          <c:x val="0.2885"/>
          <c:y val="0.10575"/>
          <c:w val="0.4955"/>
          <c:h val="0.83725"/>
        </c:manualLayout>
      </c:layout>
      <c:radarChart>
        <c:radarStyle val="marker"/>
        <c:varyColors val="0"/>
        <c:ser>
          <c:idx val="0"/>
          <c:order val="0"/>
          <c:tx>
            <c:v>Strategy 1</c:v>
          </c:tx>
          <c:spPr>
            <a:ln w="25400" cap="rnd" cmpd="sng">
              <a:solidFill>
                <a:schemeClr val="accent2"/>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12e-g'!$E$35:$E$40</c:f>
              <c:numCache/>
            </c:numRef>
          </c:val>
        </c:ser>
        <c:ser>
          <c:idx val="1"/>
          <c:order val="1"/>
          <c:spPr>
            <a:ln w="25400" cap="rnd" cmpd="sng">
              <a:solidFill>
                <a:schemeClr val="accent2"/>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12e-g'!$F$35:$F$40</c:f>
            </c:numRef>
          </c:val>
        </c:ser>
        <c:ser>
          <c:idx val="2"/>
          <c:order val="2"/>
          <c:spPr>
            <a:ln w="25400" cap="rnd" cmpd="sng">
              <a:solidFill>
                <a:schemeClr val="accent3"/>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3"/>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12e-g'!$G$35:$G$40</c:f>
            </c:numRef>
          </c:val>
        </c:ser>
        <c:ser>
          <c:idx val="3"/>
          <c:order val="3"/>
          <c:tx>
            <c:v>Strategy 2</c:v>
          </c:tx>
          <c:spPr>
            <a:ln w="25400" cap="rnd" cmpd="sng">
              <a:solidFill>
                <a:schemeClr val="accent4"/>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4"/>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12e-g'!$H$35:$H$40</c:f>
              <c:numCache/>
            </c:numRef>
          </c:val>
        </c:ser>
        <c:ser>
          <c:idx val="4"/>
          <c:order val="4"/>
          <c:spPr>
            <a:ln w="25400" cap="rnd" cmpd="sng">
              <a:solidFill>
                <a:schemeClr val="accent5"/>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5"/>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12e-g'!$I$35:$I$40</c:f>
            </c:numRef>
          </c:val>
        </c:ser>
        <c:ser>
          <c:idx val="5"/>
          <c:order val="5"/>
          <c:spPr>
            <a:ln w="25400" cap="rnd" cmpd="sng">
              <a:solidFill>
                <a:schemeClr val="accent6"/>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6"/>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12e-g'!$J$35:$J$40</c:f>
            </c:numRef>
          </c:val>
        </c:ser>
        <c:ser>
          <c:idx val="6"/>
          <c:order val="6"/>
          <c:tx>
            <c:v>Strategy 3</c:v>
          </c:tx>
          <c:spPr>
            <a:ln w="25400" cap="rnd" cmpd="sng">
              <a:solidFill>
                <a:schemeClr val="accent1">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1">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12e-g'!$K$35:$K$40</c:f>
              <c:numCache/>
            </c:numRef>
          </c:val>
        </c:ser>
        <c:ser>
          <c:idx val="7"/>
          <c:order val="7"/>
          <c:spPr>
            <a:ln w="25400" cap="rnd" cmpd="sng">
              <a:solidFill>
                <a:schemeClr val="accent2">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12e-g'!$L$35:$L$40</c:f>
            </c:numRef>
          </c:val>
        </c:ser>
        <c:ser>
          <c:idx val="8"/>
          <c:order val="8"/>
          <c:spPr>
            <a:ln w="25400" cap="rnd" cmpd="sng">
              <a:solidFill>
                <a:schemeClr val="accent3">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3">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12e-g'!$M$35:$M$40</c:f>
            </c:numRef>
          </c:val>
        </c:ser>
        <c:ser>
          <c:idx val="9"/>
          <c:order val="9"/>
          <c:tx>
            <c:v>Strategy 4</c:v>
          </c:tx>
          <c:spPr>
            <a:ln w="25400" cap="rnd" cmpd="sng">
              <a:solidFill>
                <a:schemeClr val="accent4">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4">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12e-g'!$N$35:$N$40</c:f>
              <c:numCache/>
            </c:numRef>
          </c:val>
        </c:ser>
        <c:ser>
          <c:idx val="10"/>
          <c:order val="10"/>
          <c:spPr>
            <a:ln w="25400" cap="rnd" cmpd="sng">
              <a:solidFill>
                <a:schemeClr val="accent5">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5">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12e-g'!$O$35:$O$40</c:f>
            </c:numRef>
          </c:val>
        </c:ser>
        <c:ser>
          <c:idx val="11"/>
          <c:order val="11"/>
          <c:spPr>
            <a:ln w="25400" cap="rnd" cmpd="sng">
              <a:solidFill>
                <a:schemeClr val="accent6">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6">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12e-g'!$P$35:$P$40</c:f>
            </c:numRef>
          </c:val>
        </c:ser>
        <c:ser>
          <c:idx val="12"/>
          <c:order val="12"/>
          <c:tx>
            <c:v>Strategy 5</c:v>
          </c:tx>
          <c:spPr>
            <a:ln w="25400" cap="rnd" cmpd="sng">
              <a:solidFill>
                <a:schemeClr val="accent1">
                  <a:lumMod val="80000"/>
                  <a:lumOff val="2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1">
                  <a:lumMod val="80000"/>
                  <a:lumOff val="2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12e-g'!$Q$35:$Q$40</c:f>
              <c:numCache/>
            </c:numRef>
          </c:val>
        </c:ser>
        <c:ser>
          <c:idx val="13"/>
          <c:order val="13"/>
          <c:spPr>
            <a:ln w="25400" cap="rnd" cmpd="sng">
              <a:solidFill>
                <a:schemeClr val="accent2">
                  <a:lumMod val="80000"/>
                  <a:lumOff val="2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lumMod val="80000"/>
                  <a:lumOff val="2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12e-g'!$R$35:$R$40</c:f>
            </c:numRef>
          </c:val>
        </c:ser>
        <c:ser>
          <c:idx val="14"/>
          <c:order val="14"/>
          <c:spPr>
            <a:ln w="25400" cap="rnd" cmpd="sng">
              <a:solidFill>
                <a:schemeClr val="accent3">
                  <a:lumMod val="80000"/>
                  <a:lumOff val="2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3">
                  <a:lumMod val="80000"/>
                  <a:lumOff val="2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12e-g'!$S$35:$S$40</c:f>
            </c:numRef>
          </c:val>
        </c:ser>
        <c:axId val="25702627"/>
        <c:axId val="29997052"/>
      </c:radarChart>
      <c:catAx>
        <c:axId val="25702627"/>
        <c:scaling>
          <c:orientation val="minMax"/>
        </c:scaling>
        <c:axPos val="b"/>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small" sz="1000" b="0" i="0" u="none" baseline="0">
                <a:solidFill>
                  <a:schemeClr val="tx1">
                    <a:lumMod val="65000"/>
                    <a:lumOff val="35000"/>
                  </a:schemeClr>
                </a:solidFill>
                <a:latin typeface="Source Sans Pro SemiBold"/>
                <a:ea typeface="Source Sans Pro SemiBold"/>
                <a:cs typeface="Source Sans Pro SemiBold"/>
              </a:defRPr>
            </a:pPr>
          </a:p>
        </c:txPr>
        <c:crossAx val="29997052"/>
        <c:crosses val="autoZero"/>
        <c:auto val="1"/>
        <c:lblOffset val="100"/>
        <c:noMultiLvlLbl val="0"/>
      </c:catAx>
      <c:valAx>
        <c:axId val="29997052"/>
        <c:scaling>
          <c:orientation val="minMax"/>
          <c:max val="350"/>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Source Sans Pro"/>
                <a:ea typeface="Source Sans Pro"/>
                <a:cs typeface="Source Sans Pro"/>
              </a:defRPr>
            </a:pPr>
          </a:p>
        </c:txPr>
        <c:crossAx val="25702627"/>
        <c:crosses val="autoZero"/>
        <c:crossBetween val="between"/>
        <c:dispUnits/>
        <c:majorUnit val="50"/>
      </c:valAx>
      <c:spPr>
        <a:noFill/>
        <a:ln>
          <a:noFill/>
        </a:ln>
      </c:spPr>
    </c:plotArea>
    <c:legend>
      <c:legendPos val="l"/>
      <c:layout/>
      <c:overlay val="0"/>
      <c:spPr>
        <a:noFill/>
        <a:ln>
          <a:noFill/>
        </a:ln>
      </c:spPr>
      <c:txPr>
        <a:bodyPr vert="horz" rot="0"/>
        <a:lstStyle/>
        <a:p>
          <a:pPr>
            <a:defRPr lang="en-US" cap="none" sz="1000" b="0" i="0" u="none" baseline="0">
              <a:solidFill>
                <a:schemeClr val="tx1">
                  <a:lumMod val="65000"/>
                  <a:lumOff val="35000"/>
                </a:schemeClr>
              </a:solidFill>
              <a:latin typeface="Source Sans Pro"/>
              <a:ea typeface="Source Sans Pro"/>
              <a:cs typeface="Source Sans Pro"/>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all" sz="1200" b="0" i="0" u="none" baseline="0">
                <a:solidFill>
                  <a:srgbClr val="000000">
                    <a:lumMod val="50000"/>
                    <a:lumOff val="50000"/>
                  </a:srgbClr>
                </a:solidFill>
                <a:latin typeface="Source Sans Pro SemiBold"/>
                <a:ea typeface="Source Sans Pro SemiBold"/>
                <a:cs typeface="Source Sans Pro SemiBold"/>
              </a:rPr>
              <a:t>goal 2 - mitigation/ sustainability Strategies Total scores</a:t>
            </a:r>
          </a:p>
        </c:rich>
      </c:tx>
      <c:layout>
        <c:manualLayout>
          <c:xMode val="edge"/>
          <c:yMode val="edge"/>
          <c:x val="0.011"/>
          <c:y val="0.0145"/>
        </c:manualLayout>
      </c:layout>
      <c:overlay val="0"/>
      <c:spPr>
        <a:noFill/>
        <a:ln>
          <a:noFill/>
        </a:ln>
      </c:spPr>
    </c:title>
    <c:plotArea>
      <c:layout/>
      <c:barChart>
        <c:barDir val="col"/>
        <c:grouping val="clustered"/>
        <c:varyColors val="0"/>
        <c:ser>
          <c:idx val="0"/>
          <c:order val="0"/>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rgbClr val="FFC000"/>
              </a:solidFill>
              <a:ln>
                <a:noFill/>
              </a:ln>
            </c:spPr>
          </c:dPt>
          <c:dPt>
            <c:idx val="2"/>
            <c:invertIfNegative val="0"/>
            <c:spPr>
              <a:solidFill>
                <a:srgbClr val="264478"/>
              </a:solidFill>
              <a:ln>
                <a:noFill/>
              </a:ln>
            </c:spPr>
          </c:dPt>
          <c:dPt>
            <c:idx val="3"/>
            <c:invertIfNegative val="0"/>
            <c:spPr>
              <a:solidFill>
                <a:srgbClr val="997300"/>
              </a:solidFill>
              <a:ln>
                <a:noFill/>
              </a:ln>
            </c:spPr>
          </c:dPt>
          <c:dPt>
            <c:idx val="4"/>
            <c:invertIfNegative val="0"/>
            <c:spPr>
              <a:solidFill>
                <a:srgbClr val="698ED0"/>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Pt>
            <c:idx val="11"/>
            <c:invertIfNegative val="0"/>
            <c:spPr>
              <a:solidFill>
                <a:schemeClr val="accent2"/>
              </a:solidFill>
              <a:ln>
                <a:noFill/>
              </a:ln>
            </c:spPr>
          </c:dPt>
          <c:dPt>
            <c:idx val="12"/>
            <c:invertIfNegative val="0"/>
            <c:spPr>
              <a:solidFill>
                <a:schemeClr val="accent2"/>
              </a:solidFill>
              <a:ln>
                <a:noFill/>
              </a:ln>
            </c:spPr>
          </c:dPt>
          <c:dLbls>
            <c:numFmt formatCode="General" sourceLinked="1"/>
            <c:showLegendKey val="0"/>
            <c:showVal val="0"/>
            <c:showBubbleSize val="0"/>
            <c:showCatName val="0"/>
            <c:showSerName val="0"/>
            <c:showPercent val="0"/>
          </c:dLbls>
          <c:cat>
            <c:strRef>
              <c:f>'Sect. 12e-g'!$T$5:$AF$5</c:f>
              <c:strCache/>
            </c:strRef>
          </c:cat>
          <c:val>
            <c:numRef>
              <c:f>'Sect. 12e-g'!$T$31:$AF$31</c:f>
              <c:numCache/>
            </c:numRef>
          </c:val>
        </c:ser>
        <c:overlap val="-27"/>
        <c:gapWidth val="219"/>
        <c:axId val="1538013"/>
        <c:axId val="13842118"/>
      </c:barChart>
      <c:catAx>
        <c:axId val="153801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small" sz="900" b="0" i="0" u="none" baseline="0">
                <a:solidFill>
                  <a:schemeClr val="tx1">
                    <a:lumMod val="65000"/>
                    <a:lumOff val="35000"/>
                  </a:schemeClr>
                </a:solidFill>
                <a:latin typeface="Source Sans Pro SemiBold"/>
                <a:ea typeface="Source Sans Pro SemiBold"/>
                <a:cs typeface="Source Sans Pro SemiBold"/>
              </a:defRPr>
            </a:pPr>
          </a:p>
        </c:txPr>
        <c:crossAx val="13842118"/>
        <c:crosses val="autoZero"/>
        <c:auto val="1"/>
        <c:lblOffset val="100"/>
        <c:noMultiLvlLbl val="0"/>
      </c:catAx>
      <c:valAx>
        <c:axId val="13842118"/>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538013"/>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all" sz="1200" b="0" i="0" u="none" baseline="0">
                <a:solidFill>
                  <a:schemeClr val="tx1">
                    <a:lumMod val="50000"/>
                    <a:lumOff val="50000"/>
                  </a:schemeClr>
                </a:solidFill>
                <a:latin typeface="Source Sans Pro SemiBold"/>
                <a:ea typeface="Source Sans Pro SemiBold"/>
                <a:cs typeface="Source Sans Pro SemiBold"/>
              </a:rPr>
              <a:t>goal 2 - mitigation/ sustainability Strategies </a:t>
            </a:r>
          </a:p>
        </c:rich>
      </c:tx>
      <c:layout>
        <c:manualLayout>
          <c:xMode val="edge"/>
          <c:yMode val="edge"/>
          <c:x val="0.007"/>
          <c:y val="0.0085"/>
        </c:manualLayout>
      </c:layout>
      <c:overlay val="0"/>
      <c:spPr>
        <a:noFill/>
        <a:ln>
          <a:noFill/>
        </a:ln>
      </c:spPr>
    </c:title>
    <c:plotArea>
      <c:layout>
        <c:manualLayout>
          <c:layoutTarget val="inner"/>
          <c:xMode val="edge"/>
          <c:yMode val="edge"/>
          <c:x val="0.2885"/>
          <c:y val="0.10575"/>
          <c:w val="0.4955"/>
          <c:h val="0.83725"/>
        </c:manualLayout>
      </c:layout>
      <c:radarChart>
        <c:radarStyle val="marker"/>
        <c:varyColors val="0"/>
        <c:ser>
          <c:idx val="0"/>
          <c:order val="0"/>
          <c:tx>
            <c:v>Strategy 1</c:v>
          </c:tx>
          <c:spPr>
            <a:ln w="25400" cap="rnd" cmpd="sng">
              <a:solidFill>
                <a:schemeClr val="accent2"/>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12e-g'!$T$35:$T$40</c:f>
              <c:numCache/>
            </c:numRef>
          </c:val>
        </c:ser>
        <c:ser>
          <c:idx val="1"/>
          <c:order val="1"/>
          <c:spPr>
            <a:ln w="25400" cap="rnd" cmpd="sng">
              <a:solidFill>
                <a:schemeClr val="accent2"/>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12e-g'!$F$35:$F$40</c:f>
            </c:numRef>
          </c:val>
        </c:ser>
        <c:ser>
          <c:idx val="2"/>
          <c:order val="2"/>
          <c:spPr>
            <a:ln w="25400" cap="rnd" cmpd="sng">
              <a:solidFill>
                <a:schemeClr val="accent3"/>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3"/>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12e-g'!$G$35:$G$40</c:f>
            </c:numRef>
          </c:val>
        </c:ser>
        <c:ser>
          <c:idx val="3"/>
          <c:order val="3"/>
          <c:tx>
            <c:v>Strategy 2</c:v>
          </c:tx>
          <c:spPr>
            <a:ln w="25400" cap="rnd" cmpd="sng">
              <a:solidFill>
                <a:schemeClr val="accent4"/>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4"/>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12e-g'!$W$35:$W$40</c:f>
              <c:numCache/>
            </c:numRef>
          </c:val>
        </c:ser>
        <c:ser>
          <c:idx val="4"/>
          <c:order val="4"/>
          <c:spPr>
            <a:ln w="25400" cap="rnd" cmpd="sng">
              <a:solidFill>
                <a:schemeClr val="accent5"/>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5"/>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12e-g'!$I$35:$I$40</c:f>
            </c:numRef>
          </c:val>
        </c:ser>
        <c:ser>
          <c:idx val="5"/>
          <c:order val="5"/>
          <c:spPr>
            <a:ln w="25400" cap="rnd" cmpd="sng">
              <a:solidFill>
                <a:schemeClr val="accent6"/>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6"/>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12e-g'!$J$35:$J$40</c:f>
            </c:numRef>
          </c:val>
        </c:ser>
        <c:ser>
          <c:idx val="6"/>
          <c:order val="6"/>
          <c:tx>
            <c:v>Strategy 3</c:v>
          </c:tx>
          <c:spPr>
            <a:ln w="25400" cap="rnd" cmpd="sng">
              <a:solidFill>
                <a:schemeClr val="accent1">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1">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12e-g'!$Z$35:$Z$40</c:f>
              <c:numCache/>
            </c:numRef>
          </c:val>
        </c:ser>
        <c:ser>
          <c:idx val="7"/>
          <c:order val="7"/>
          <c:spPr>
            <a:ln w="25400" cap="rnd" cmpd="sng">
              <a:solidFill>
                <a:schemeClr val="accent2">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12e-g'!$L$35:$L$40</c:f>
            </c:numRef>
          </c:val>
        </c:ser>
        <c:ser>
          <c:idx val="8"/>
          <c:order val="8"/>
          <c:spPr>
            <a:ln w="25400" cap="rnd" cmpd="sng">
              <a:solidFill>
                <a:schemeClr val="accent3">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3">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12e-g'!$M$35:$M$40</c:f>
            </c:numRef>
          </c:val>
        </c:ser>
        <c:ser>
          <c:idx val="9"/>
          <c:order val="9"/>
          <c:tx>
            <c:v>Strategy 4</c:v>
          </c:tx>
          <c:spPr>
            <a:ln w="25400" cap="rnd" cmpd="sng">
              <a:solidFill>
                <a:schemeClr val="accent4">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4">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12e-g'!$AC$35:$AC$40</c:f>
              <c:numCache/>
            </c:numRef>
          </c:val>
        </c:ser>
        <c:ser>
          <c:idx val="10"/>
          <c:order val="10"/>
          <c:spPr>
            <a:ln w="25400" cap="rnd" cmpd="sng">
              <a:solidFill>
                <a:schemeClr val="accent5">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5">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12e-g'!$O$35:$O$40</c:f>
            </c:numRef>
          </c:val>
        </c:ser>
        <c:ser>
          <c:idx val="11"/>
          <c:order val="11"/>
          <c:spPr>
            <a:ln w="25400" cap="rnd" cmpd="sng">
              <a:solidFill>
                <a:schemeClr val="accent6">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6">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12e-g'!$P$35:$P$40</c:f>
            </c:numRef>
          </c:val>
        </c:ser>
        <c:ser>
          <c:idx val="12"/>
          <c:order val="12"/>
          <c:tx>
            <c:v>Strategy 5</c:v>
          </c:tx>
          <c:spPr>
            <a:ln w="25400" cap="rnd" cmpd="sng">
              <a:solidFill>
                <a:schemeClr val="accent1">
                  <a:lumMod val="80000"/>
                  <a:lumOff val="2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1">
                  <a:lumMod val="80000"/>
                  <a:lumOff val="2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12e-g'!$AF$35:$AF$40</c:f>
              <c:numCache/>
            </c:numRef>
          </c:val>
        </c:ser>
        <c:ser>
          <c:idx val="13"/>
          <c:order val="13"/>
          <c:spPr>
            <a:ln w="25400" cap="rnd" cmpd="sng">
              <a:solidFill>
                <a:schemeClr val="accent2">
                  <a:lumMod val="80000"/>
                  <a:lumOff val="2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lumMod val="80000"/>
                  <a:lumOff val="2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12e-g'!$R$35:$R$40</c:f>
            </c:numRef>
          </c:val>
        </c:ser>
        <c:ser>
          <c:idx val="14"/>
          <c:order val="14"/>
          <c:spPr>
            <a:ln w="25400" cap="rnd" cmpd="sng">
              <a:solidFill>
                <a:schemeClr val="accent3">
                  <a:lumMod val="80000"/>
                  <a:lumOff val="2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3">
                  <a:lumMod val="80000"/>
                  <a:lumOff val="2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12e-g'!$S$35:$S$40</c:f>
            </c:numRef>
          </c:val>
        </c:ser>
        <c:axId val="57470199"/>
        <c:axId val="47469744"/>
      </c:radarChart>
      <c:catAx>
        <c:axId val="57470199"/>
        <c:scaling>
          <c:orientation val="minMax"/>
        </c:scaling>
        <c:axPos val="b"/>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small" sz="1000" b="0" i="0" u="none" baseline="0">
                <a:solidFill>
                  <a:schemeClr val="tx1">
                    <a:lumMod val="65000"/>
                    <a:lumOff val="35000"/>
                  </a:schemeClr>
                </a:solidFill>
                <a:latin typeface="Source Sans Pro SemiBold"/>
                <a:ea typeface="Source Sans Pro SemiBold"/>
                <a:cs typeface="Source Sans Pro SemiBold"/>
              </a:defRPr>
            </a:pPr>
          </a:p>
        </c:txPr>
        <c:crossAx val="47469744"/>
        <c:crosses val="autoZero"/>
        <c:auto val="1"/>
        <c:lblOffset val="100"/>
        <c:noMultiLvlLbl val="0"/>
      </c:catAx>
      <c:valAx>
        <c:axId val="47469744"/>
        <c:scaling>
          <c:orientation val="minMax"/>
          <c:max val="350"/>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Source Sans Pro"/>
                <a:ea typeface="Source Sans Pro"/>
                <a:cs typeface="Source Sans Pro"/>
              </a:defRPr>
            </a:pPr>
          </a:p>
        </c:txPr>
        <c:crossAx val="57470199"/>
        <c:crosses val="autoZero"/>
        <c:crossBetween val="between"/>
        <c:dispUnits/>
        <c:majorUnit val="50"/>
      </c:valAx>
      <c:spPr>
        <a:noFill/>
        <a:ln>
          <a:noFill/>
        </a:ln>
      </c:spPr>
    </c:plotArea>
    <c:legend>
      <c:legendPos val="l"/>
      <c:layout/>
      <c:overlay val="0"/>
      <c:spPr>
        <a:noFill/>
        <a:ln>
          <a:noFill/>
        </a:ln>
      </c:spPr>
      <c:txPr>
        <a:bodyPr vert="horz" rot="0"/>
        <a:lstStyle/>
        <a:p>
          <a:pPr>
            <a:defRPr lang="en-US" cap="none" sz="1000" b="0" i="0" u="none" baseline="0">
              <a:solidFill>
                <a:schemeClr val="tx1">
                  <a:lumMod val="65000"/>
                  <a:lumOff val="35000"/>
                </a:schemeClr>
              </a:solidFill>
              <a:latin typeface="Source Sans Pro"/>
              <a:ea typeface="Source Sans Pro"/>
              <a:cs typeface="Source Sans Pro"/>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all" sz="1200" b="0" i="0" u="none" baseline="0">
                <a:solidFill>
                  <a:schemeClr val="tx1">
                    <a:lumMod val="50000"/>
                    <a:lumOff val="50000"/>
                  </a:schemeClr>
                </a:solidFill>
                <a:latin typeface="Source Sans Pro SemiBold"/>
                <a:ea typeface="Source Sans Pro SemiBold"/>
                <a:cs typeface="Source Sans Pro SemiBold"/>
              </a:rPr>
              <a:t>goal 3 - mitigation/ sustainability Strategies </a:t>
            </a:r>
          </a:p>
        </c:rich>
      </c:tx>
      <c:layout>
        <c:manualLayout>
          <c:xMode val="edge"/>
          <c:yMode val="edge"/>
          <c:x val="0.007"/>
          <c:y val="0.0085"/>
        </c:manualLayout>
      </c:layout>
      <c:overlay val="0"/>
      <c:spPr>
        <a:noFill/>
        <a:ln>
          <a:noFill/>
        </a:ln>
      </c:spPr>
    </c:title>
    <c:plotArea>
      <c:layout>
        <c:manualLayout>
          <c:layoutTarget val="inner"/>
          <c:xMode val="edge"/>
          <c:yMode val="edge"/>
          <c:x val="0.2885"/>
          <c:y val="0.10575"/>
          <c:w val="0.4955"/>
          <c:h val="0.83725"/>
        </c:manualLayout>
      </c:layout>
      <c:radarChart>
        <c:radarStyle val="marker"/>
        <c:varyColors val="0"/>
        <c:ser>
          <c:idx val="0"/>
          <c:order val="0"/>
          <c:tx>
            <c:v>Strategy 1</c:v>
          </c:tx>
          <c:spPr>
            <a:ln w="25400" cap="rnd" cmpd="sng">
              <a:solidFill>
                <a:schemeClr val="accent1"/>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12e-g'!$AI$35:$AI$40</c:f>
              <c:numCache/>
            </c:numRef>
          </c:val>
        </c:ser>
        <c:ser>
          <c:idx val="1"/>
          <c:order val="1"/>
          <c:spPr>
            <a:ln w="25400" cap="rnd" cmpd="sng">
              <a:solidFill>
                <a:schemeClr val="accent2"/>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12e-g'!$F$35:$F$40</c:f>
            </c:numRef>
          </c:val>
        </c:ser>
        <c:ser>
          <c:idx val="2"/>
          <c:order val="2"/>
          <c:spPr>
            <a:ln w="25400" cap="rnd" cmpd="sng">
              <a:solidFill>
                <a:schemeClr val="accent3"/>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3"/>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12e-g'!$G$35:$G$40</c:f>
            </c:numRef>
          </c:val>
        </c:ser>
        <c:ser>
          <c:idx val="3"/>
          <c:order val="3"/>
          <c:tx>
            <c:v>Strategy 2</c:v>
          </c:tx>
          <c:spPr>
            <a:ln w="25400" cap="rnd" cmpd="sng">
              <a:solidFill>
                <a:schemeClr val="accent4"/>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4"/>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12e-g'!$AL$35:$AL$40</c:f>
              <c:numCache/>
            </c:numRef>
          </c:val>
        </c:ser>
        <c:ser>
          <c:idx val="4"/>
          <c:order val="4"/>
          <c:spPr>
            <a:ln w="25400" cap="rnd" cmpd="sng">
              <a:solidFill>
                <a:schemeClr val="accent5"/>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5"/>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12e-g'!$I$35:$I$40</c:f>
            </c:numRef>
          </c:val>
        </c:ser>
        <c:ser>
          <c:idx val="5"/>
          <c:order val="5"/>
          <c:spPr>
            <a:ln w="25400" cap="rnd" cmpd="sng">
              <a:solidFill>
                <a:schemeClr val="accent6"/>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6"/>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12e-g'!$J$35:$J$40</c:f>
            </c:numRef>
          </c:val>
        </c:ser>
        <c:ser>
          <c:idx val="6"/>
          <c:order val="6"/>
          <c:tx>
            <c:v>Strategy 3</c:v>
          </c:tx>
          <c:spPr>
            <a:ln w="25400" cap="rnd" cmpd="sng">
              <a:solidFill>
                <a:schemeClr val="accent1">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1">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12e-g'!$AO$35:$AO$40</c:f>
              <c:numCache/>
            </c:numRef>
          </c:val>
        </c:ser>
        <c:ser>
          <c:idx val="7"/>
          <c:order val="7"/>
          <c:spPr>
            <a:ln w="25400" cap="rnd" cmpd="sng">
              <a:solidFill>
                <a:schemeClr val="accent2">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12e-g'!$L$35:$L$40</c:f>
            </c:numRef>
          </c:val>
        </c:ser>
        <c:ser>
          <c:idx val="8"/>
          <c:order val="8"/>
          <c:spPr>
            <a:ln w="25400" cap="rnd" cmpd="sng">
              <a:solidFill>
                <a:schemeClr val="accent3">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3">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12e-g'!$M$35:$M$40</c:f>
            </c:numRef>
          </c:val>
        </c:ser>
        <c:ser>
          <c:idx val="9"/>
          <c:order val="9"/>
          <c:tx>
            <c:v>Strategy 4</c:v>
          </c:tx>
          <c:spPr>
            <a:ln w="25400" cap="rnd" cmpd="sng">
              <a:solidFill>
                <a:schemeClr val="accent4">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4">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12e-g'!$AR$35:$AR$40</c:f>
              <c:numCache/>
            </c:numRef>
          </c:val>
        </c:ser>
        <c:ser>
          <c:idx val="10"/>
          <c:order val="10"/>
          <c:spPr>
            <a:ln w="25400" cap="rnd" cmpd="sng">
              <a:solidFill>
                <a:schemeClr val="accent5">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5">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12e-g'!$O$35:$O$40</c:f>
            </c:numRef>
          </c:val>
        </c:ser>
        <c:ser>
          <c:idx val="11"/>
          <c:order val="11"/>
          <c:spPr>
            <a:ln w="25400" cap="rnd" cmpd="sng">
              <a:solidFill>
                <a:schemeClr val="accent6">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6">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12e-g'!$P$35:$P$40</c:f>
            </c:numRef>
          </c:val>
        </c:ser>
        <c:ser>
          <c:idx val="12"/>
          <c:order val="12"/>
          <c:tx>
            <c:v>Strategy 5</c:v>
          </c:tx>
          <c:spPr>
            <a:ln w="25400" cap="rnd" cmpd="sng">
              <a:solidFill>
                <a:schemeClr val="accent1">
                  <a:lumMod val="80000"/>
                  <a:lumOff val="2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1">
                  <a:lumMod val="80000"/>
                  <a:lumOff val="2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12e-g'!$AU$35:$AU$40</c:f>
              <c:numCache/>
            </c:numRef>
          </c:val>
        </c:ser>
        <c:ser>
          <c:idx val="13"/>
          <c:order val="13"/>
          <c:spPr>
            <a:ln w="25400" cap="rnd" cmpd="sng">
              <a:solidFill>
                <a:schemeClr val="accent2">
                  <a:lumMod val="80000"/>
                  <a:lumOff val="2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lumMod val="80000"/>
                  <a:lumOff val="2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12e-g'!$R$35:$R$40</c:f>
            </c:numRef>
          </c:val>
        </c:ser>
        <c:ser>
          <c:idx val="14"/>
          <c:order val="14"/>
          <c:spPr>
            <a:ln w="25400" cap="rnd" cmpd="sng">
              <a:solidFill>
                <a:schemeClr val="accent3">
                  <a:lumMod val="80000"/>
                  <a:lumOff val="2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3">
                  <a:lumMod val="80000"/>
                  <a:lumOff val="2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12e-g'!$S$35:$S$40</c:f>
            </c:numRef>
          </c:val>
        </c:ser>
        <c:axId val="24574513"/>
        <c:axId val="19844026"/>
      </c:radarChart>
      <c:catAx>
        <c:axId val="24574513"/>
        <c:scaling>
          <c:orientation val="minMax"/>
        </c:scaling>
        <c:axPos val="b"/>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small" sz="1000" b="0" i="0" u="none" baseline="0">
                <a:solidFill>
                  <a:schemeClr val="tx1">
                    <a:lumMod val="65000"/>
                    <a:lumOff val="35000"/>
                  </a:schemeClr>
                </a:solidFill>
                <a:latin typeface="Source Sans Pro SemiBold"/>
                <a:ea typeface="Source Sans Pro SemiBold"/>
                <a:cs typeface="Source Sans Pro SemiBold"/>
              </a:defRPr>
            </a:pPr>
          </a:p>
        </c:txPr>
        <c:crossAx val="19844026"/>
        <c:crosses val="autoZero"/>
        <c:auto val="1"/>
        <c:lblOffset val="100"/>
        <c:noMultiLvlLbl val="0"/>
      </c:catAx>
      <c:valAx>
        <c:axId val="19844026"/>
        <c:scaling>
          <c:orientation val="minMax"/>
          <c:max val="350"/>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Source Sans Pro"/>
                <a:ea typeface="Source Sans Pro"/>
                <a:cs typeface="Source Sans Pro"/>
              </a:defRPr>
            </a:pPr>
          </a:p>
        </c:txPr>
        <c:crossAx val="24574513"/>
        <c:crosses val="autoZero"/>
        <c:crossBetween val="between"/>
        <c:dispUnits/>
        <c:majorUnit val="50"/>
      </c:valAx>
      <c:spPr>
        <a:noFill/>
        <a:ln>
          <a:noFill/>
        </a:ln>
      </c:spPr>
    </c:plotArea>
    <c:legend>
      <c:legendPos val="l"/>
      <c:layout/>
      <c:overlay val="0"/>
      <c:spPr>
        <a:noFill/>
        <a:ln>
          <a:noFill/>
        </a:ln>
      </c:spPr>
      <c:txPr>
        <a:bodyPr vert="horz" rot="0"/>
        <a:lstStyle/>
        <a:p>
          <a:pPr>
            <a:defRPr lang="en-US" cap="none" sz="1000" b="0" i="0" u="none" baseline="0">
              <a:solidFill>
                <a:schemeClr val="tx1">
                  <a:lumMod val="65000"/>
                  <a:lumOff val="35000"/>
                </a:schemeClr>
              </a:solidFill>
              <a:latin typeface="Source Sans Pro"/>
              <a:ea typeface="Source Sans Pro"/>
              <a:cs typeface="Source Sans Pro"/>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all" sz="1200" b="0" i="0" u="none" baseline="0">
                <a:solidFill>
                  <a:srgbClr val="000000">
                    <a:lumMod val="50000"/>
                    <a:lumOff val="50000"/>
                  </a:srgbClr>
                </a:solidFill>
                <a:latin typeface="Source Sans Pro SemiBold"/>
                <a:ea typeface="Source Sans Pro SemiBold"/>
                <a:cs typeface="Source Sans Pro SemiBold"/>
              </a:rPr>
              <a:t>goal 3 - mitigation/ sustainability Strategies Total scores</a:t>
            </a:r>
          </a:p>
        </c:rich>
      </c:tx>
      <c:layout>
        <c:manualLayout>
          <c:xMode val="edge"/>
          <c:yMode val="edge"/>
          <c:x val="0.011"/>
          <c:y val="0.0145"/>
        </c:manualLayout>
      </c:layout>
      <c:overlay val="0"/>
      <c:spPr>
        <a:noFill/>
        <a:ln>
          <a:noFill/>
        </a:ln>
      </c:spPr>
    </c:title>
    <c:plotArea>
      <c:layout/>
      <c:barChart>
        <c:barDir val="col"/>
        <c:grouping val="clustered"/>
        <c:varyColors val="0"/>
        <c:ser>
          <c:idx val="0"/>
          <c:order val="0"/>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rgbClr val="FFC000"/>
              </a:solidFill>
              <a:ln>
                <a:noFill/>
              </a:ln>
            </c:spPr>
          </c:dPt>
          <c:dPt>
            <c:idx val="2"/>
            <c:invertIfNegative val="0"/>
            <c:spPr>
              <a:solidFill>
                <a:srgbClr val="264478"/>
              </a:solidFill>
              <a:ln>
                <a:noFill/>
              </a:ln>
            </c:spPr>
          </c:dPt>
          <c:dPt>
            <c:idx val="3"/>
            <c:invertIfNegative val="0"/>
            <c:spPr>
              <a:solidFill>
                <a:srgbClr val="997300"/>
              </a:solidFill>
              <a:ln>
                <a:noFill/>
              </a:ln>
            </c:spPr>
          </c:dPt>
          <c:dPt>
            <c:idx val="4"/>
            <c:invertIfNegative val="0"/>
            <c:spPr>
              <a:solidFill>
                <a:srgbClr val="5B9BD5"/>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Pt>
            <c:idx val="11"/>
            <c:invertIfNegative val="0"/>
            <c:spPr>
              <a:solidFill>
                <a:schemeClr val="accent2"/>
              </a:solidFill>
              <a:ln>
                <a:noFill/>
              </a:ln>
            </c:spPr>
          </c:dPt>
          <c:dPt>
            <c:idx val="12"/>
            <c:invertIfNegative val="0"/>
            <c:spPr>
              <a:solidFill>
                <a:schemeClr val="accent2"/>
              </a:solidFill>
              <a:ln>
                <a:noFill/>
              </a:ln>
            </c:spPr>
          </c:dPt>
          <c:dLbls>
            <c:numFmt formatCode="General" sourceLinked="1"/>
            <c:showLegendKey val="0"/>
            <c:showVal val="0"/>
            <c:showBubbleSize val="0"/>
            <c:showCatName val="0"/>
            <c:showSerName val="0"/>
            <c:showPercent val="0"/>
          </c:dLbls>
          <c:cat>
            <c:strRef>
              <c:f>'Sect. 12e-g'!$AI$5:$AU$5</c:f>
              <c:strCache/>
            </c:strRef>
          </c:cat>
          <c:val>
            <c:numRef>
              <c:f>'Sect. 12e-g'!$AI$31:$AU$31</c:f>
              <c:numCache/>
            </c:numRef>
          </c:val>
        </c:ser>
        <c:overlap val="-27"/>
        <c:gapWidth val="219"/>
        <c:axId val="44378507"/>
        <c:axId val="63862244"/>
      </c:barChart>
      <c:catAx>
        <c:axId val="4437850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small" sz="900" b="0" i="0" u="none" baseline="0">
                <a:solidFill>
                  <a:schemeClr val="tx1">
                    <a:lumMod val="65000"/>
                    <a:lumOff val="35000"/>
                  </a:schemeClr>
                </a:solidFill>
                <a:latin typeface="Source Sans Pro SemiBold"/>
                <a:ea typeface="Source Sans Pro SemiBold"/>
                <a:cs typeface="Source Sans Pro SemiBold"/>
              </a:defRPr>
            </a:pPr>
          </a:p>
        </c:txPr>
        <c:crossAx val="63862244"/>
        <c:crosses val="autoZero"/>
        <c:auto val="1"/>
        <c:lblOffset val="100"/>
        <c:noMultiLvlLbl val="0"/>
      </c:catAx>
      <c:valAx>
        <c:axId val="63862244"/>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4378507"/>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all" sz="1200" b="0" i="0" u="none" baseline="0">
                <a:solidFill>
                  <a:srgbClr val="000000">
                    <a:lumMod val="50000"/>
                    <a:lumOff val="50000"/>
                  </a:srgbClr>
                </a:solidFill>
                <a:latin typeface="Source Sans Pro SemiBold"/>
                <a:ea typeface="Source Sans Pro SemiBold"/>
                <a:cs typeface="Source Sans Pro SemiBold"/>
              </a:rPr>
              <a:t>goal 4 - mitigation/ sustainability Strategies Total scores</a:t>
            </a:r>
          </a:p>
        </c:rich>
      </c:tx>
      <c:layout>
        <c:manualLayout>
          <c:xMode val="edge"/>
          <c:yMode val="edge"/>
          <c:x val="0.011"/>
          <c:y val="0.0145"/>
        </c:manualLayout>
      </c:layout>
      <c:overlay val="0"/>
      <c:spPr>
        <a:noFill/>
        <a:ln>
          <a:noFill/>
        </a:ln>
      </c:spPr>
    </c:title>
    <c:plotArea>
      <c:layout/>
      <c:barChart>
        <c:barDir val="col"/>
        <c:grouping val="clustered"/>
        <c:varyColors val="0"/>
        <c:ser>
          <c:idx val="0"/>
          <c:order val="0"/>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rgbClr val="FFC000"/>
              </a:solidFill>
              <a:ln>
                <a:noFill/>
              </a:ln>
            </c:spPr>
          </c:dPt>
          <c:dPt>
            <c:idx val="2"/>
            <c:invertIfNegative val="0"/>
            <c:spPr>
              <a:solidFill>
                <a:srgbClr val="264478"/>
              </a:solidFill>
              <a:ln>
                <a:noFill/>
              </a:ln>
            </c:spPr>
          </c:dPt>
          <c:dPt>
            <c:idx val="3"/>
            <c:invertIfNegative val="0"/>
            <c:spPr>
              <a:solidFill>
                <a:srgbClr val="997300"/>
              </a:solidFill>
              <a:ln>
                <a:noFill/>
              </a:ln>
            </c:spPr>
          </c:dPt>
          <c:dPt>
            <c:idx val="4"/>
            <c:invertIfNegative val="0"/>
            <c:spPr>
              <a:solidFill>
                <a:srgbClr val="5B9BD5"/>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Pt>
            <c:idx val="11"/>
            <c:invertIfNegative val="0"/>
            <c:spPr>
              <a:solidFill>
                <a:schemeClr val="accent2"/>
              </a:solidFill>
              <a:ln>
                <a:noFill/>
              </a:ln>
            </c:spPr>
          </c:dPt>
          <c:dPt>
            <c:idx val="12"/>
            <c:invertIfNegative val="0"/>
            <c:spPr>
              <a:solidFill>
                <a:schemeClr val="accent2"/>
              </a:solidFill>
              <a:ln>
                <a:noFill/>
              </a:ln>
            </c:spPr>
          </c:dPt>
          <c:dLbls>
            <c:numFmt formatCode="General" sourceLinked="1"/>
            <c:showLegendKey val="0"/>
            <c:showVal val="0"/>
            <c:showBubbleSize val="0"/>
            <c:showCatName val="0"/>
            <c:showSerName val="0"/>
            <c:showPercent val="0"/>
          </c:dLbls>
          <c:cat>
            <c:strRef>
              <c:f>'Sect. 12e-g'!$AX$5:$BJ$5</c:f>
              <c:strCache/>
            </c:strRef>
          </c:cat>
          <c:val>
            <c:numRef>
              <c:f>'Sect. 12e-g'!$AX$31:$BJ$31</c:f>
              <c:numCache/>
            </c:numRef>
          </c:val>
        </c:ser>
        <c:overlap val="-27"/>
        <c:gapWidth val="219"/>
        <c:axId val="37889285"/>
        <c:axId val="5459246"/>
      </c:barChart>
      <c:catAx>
        <c:axId val="3788928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small" sz="900" b="0" i="0" u="none" baseline="0">
                <a:solidFill>
                  <a:schemeClr val="tx1">
                    <a:lumMod val="65000"/>
                    <a:lumOff val="35000"/>
                  </a:schemeClr>
                </a:solidFill>
                <a:latin typeface="Source Sans Pro SemiBold"/>
                <a:ea typeface="Source Sans Pro SemiBold"/>
                <a:cs typeface="Source Sans Pro SemiBold"/>
              </a:defRPr>
            </a:pPr>
          </a:p>
        </c:txPr>
        <c:crossAx val="5459246"/>
        <c:crosses val="autoZero"/>
        <c:auto val="1"/>
        <c:lblOffset val="100"/>
        <c:noMultiLvlLbl val="0"/>
      </c:catAx>
      <c:valAx>
        <c:axId val="5459246"/>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7889285"/>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all" sz="1200" b="0" i="0" u="none" baseline="0">
                <a:solidFill>
                  <a:schemeClr val="tx1">
                    <a:lumMod val="50000"/>
                    <a:lumOff val="50000"/>
                  </a:schemeClr>
                </a:solidFill>
                <a:latin typeface="Source Sans Pro SemiBold"/>
                <a:ea typeface="Source Sans Pro SemiBold"/>
                <a:cs typeface="Source Sans Pro SemiBold"/>
              </a:rPr>
              <a:t>goal 4 - mitigation/ sustainability Strategies </a:t>
            </a:r>
          </a:p>
        </c:rich>
      </c:tx>
      <c:layout>
        <c:manualLayout>
          <c:xMode val="edge"/>
          <c:yMode val="edge"/>
          <c:x val="0.007"/>
          <c:y val="0.0085"/>
        </c:manualLayout>
      </c:layout>
      <c:overlay val="0"/>
      <c:spPr>
        <a:noFill/>
        <a:ln>
          <a:noFill/>
        </a:ln>
      </c:spPr>
    </c:title>
    <c:plotArea>
      <c:layout>
        <c:manualLayout>
          <c:layoutTarget val="inner"/>
          <c:xMode val="edge"/>
          <c:yMode val="edge"/>
          <c:x val="0.2885"/>
          <c:y val="0.10575"/>
          <c:w val="0.4955"/>
          <c:h val="0.83725"/>
        </c:manualLayout>
      </c:layout>
      <c:radarChart>
        <c:radarStyle val="marker"/>
        <c:varyColors val="0"/>
        <c:ser>
          <c:idx val="0"/>
          <c:order val="0"/>
          <c:tx>
            <c:v>Strategy 1</c:v>
          </c:tx>
          <c:spPr>
            <a:ln w="25400" cap="rnd" cmpd="sng">
              <a:solidFill>
                <a:schemeClr val="accent1"/>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12e-g'!$AX$35:$AX$40</c:f>
              <c:numCache/>
            </c:numRef>
          </c:val>
        </c:ser>
        <c:ser>
          <c:idx val="1"/>
          <c:order val="1"/>
          <c:spPr>
            <a:ln w="25400" cap="rnd" cmpd="sng">
              <a:solidFill>
                <a:schemeClr val="accent2"/>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12e-g'!$F$35:$F$40</c:f>
            </c:numRef>
          </c:val>
        </c:ser>
        <c:ser>
          <c:idx val="2"/>
          <c:order val="2"/>
          <c:spPr>
            <a:ln w="25400" cap="rnd" cmpd="sng">
              <a:solidFill>
                <a:schemeClr val="accent3"/>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3"/>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12e-g'!$G$35:$G$40</c:f>
            </c:numRef>
          </c:val>
        </c:ser>
        <c:ser>
          <c:idx val="3"/>
          <c:order val="3"/>
          <c:tx>
            <c:v>Strategy 2</c:v>
          </c:tx>
          <c:spPr>
            <a:ln w="25400" cap="rnd" cmpd="sng">
              <a:solidFill>
                <a:schemeClr val="accent4"/>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4"/>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12e-g'!$BA$35:$BA$40</c:f>
              <c:numCache/>
            </c:numRef>
          </c:val>
        </c:ser>
        <c:ser>
          <c:idx val="4"/>
          <c:order val="4"/>
          <c:spPr>
            <a:ln w="25400" cap="rnd" cmpd="sng">
              <a:solidFill>
                <a:schemeClr val="accent5"/>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5"/>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12e-g'!$I$35:$I$40</c:f>
            </c:numRef>
          </c:val>
        </c:ser>
        <c:ser>
          <c:idx val="5"/>
          <c:order val="5"/>
          <c:spPr>
            <a:ln w="25400" cap="rnd" cmpd="sng">
              <a:solidFill>
                <a:schemeClr val="accent6"/>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6"/>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12e-g'!$J$35:$J$40</c:f>
            </c:numRef>
          </c:val>
        </c:ser>
        <c:ser>
          <c:idx val="6"/>
          <c:order val="6"/>
          <c:tx>
            <c:v>Strategy 3</c:v>
          </c:tx>
          <c:spPr>
            <a:ln w="25400" cap="rnd" cmpd="sng">
              <a:solidFill>
                <a:schemeClr val="accent1">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1">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12e-g'!$BD$35:$BD$40</c:f>
              <c:numCache/>
            </c:numRef>
          </c:val>
        </c:ser>
        <c:ser>
          <c:idx val="7"/>
          <c:order val="7"/>
          <c:spPr>
            <a:ln w="25400" cap="rnd" cmpd="sng">
              <a:solidFill>
                <a:schemeClr val="accent2">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12e-g'!$L$35:$L$40</c:f>
            </c:numRef>
          </c:val>
        </c:ser>
        <c:ser>
          <c:idx val="8"/>
          <c:order val="8"/>
          <c:spPr>
            <a:ln w="25400" cap="rnd" cmpd="sng">
              <a:solidFill>
                <a:schemeClr val="accent3">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3">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12e-g'!$M$35:$M$40</c:f>
            </c:numRef>
          </c:val>
        </c:ser>
        <c:ser>
          <c:idx val="9"/>
          <c:order val="9"/>
          <c:tx>
            <c:v>Strategy 4</c:v>
          </c:tx>
          <c:spPr>
            <a:ln w="25400" cap="rnd" cmpd="sng">
              <a:solidFill>
                <a:schemeClr val="accent4">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4">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12e-g'!$BG$35:$BG$40</c:f>
              <c:numCache/>
            </c:numRef>
          </c:val>
        </c:ser>
        <c:ser>
          <c:idx val="10"/>
          <c:order val="10"/>
          <c:spPr>
            <a:ln w="25400" cap="rnd" cmpd="sng">
              <a:solidFill>
                <a:schemeClr val="accent5">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5">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12e-g'!$O$35:$O$40</c:f>
            </c:numRef>
          </c:val>
        </c:ser>
        <c:ser>
          <c:idx val="11"/>
          <c:order val="11"/>
          <c:spPr>
            <a:ln w="25400" cap="rnd" cmpd="sng">
              <a:solidFill>
                <a:schemeClr val="accent6">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6">
                  <a:lumMod val="6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12e-g'!$P$35:$P$40</c:f>
            </c:numRef>
          </c:val>
        </c:ser>
        <c:ser>
          <c:idx val="12"/>
          <c:order val="12"/>
          <c:tx>
            <c:v>Strategy 5</c:v>
          </c:tx>
          <c:spPr>
            <a:ln w="25400" cap="rnd" cmpd="sng">
              <a:solidFill>
                <a:schemeClr val="accent1">
                  <a:lumMod val="80000"/>
                  <a:lumOff val="2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1">
                  <a:lumMod val="80000"/>
                  <a:lumOff val="2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12e-g'!$BJ$35:$BJ$40</c:f>
              <c:numCache/>
            </c:numRef>
          </c:val>
        </c:ser>
        <c:ser>
          <c:idx val="13"/>
          <c:order val="13"/>
          <c:spPr>
            <a:ln w="25400" cap="rnd" cmpd="sng">
              <a:solidFill>
                <a:schemeClr val="accent2">
                  <a:lumMod val="80000"/>
                  <a:lumOff val="2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lumMod val="80000"/>
                  <a:lumOff val="2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12e-g'!$R$35:$R$40</c:f>
            </c:numRef>
          </c:val>
        </c:ser>
        <c:ser>
          <c:idx val="14"/>
          <c:order val="14"/>
          <c:spPr>
            <a:ln w="25400" cap="rnd" cmpd="sng">
              <a:solidFill>
                <a:schemeClr val="accent3">
                  <a:lumMod val="80000"/>
                  <a:lumOff val="2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3">
                  <a:lumMod val="80000"/>
                  <a:lumOff val="20000"/>
                </a:schemeClr>
              </a:solidFill>
              <a:ln>
                <a:noFill/>
              </a:ln>
            </c:spPr>
          </c:marker>
          <c:dLbls>
            <c:numFmt formatCode="General" sourceLinked="1"/>
            <c:showLegendKey val="0"/>
            <c:showVal val="0"/>
            <c:showBubbleSize val="0"/>
            <c:showCatName val="0"/>
            <c:showSerName val="0"/>
            <c:showPercent val="0"/>
          </c:dLbls>
          <c:cat>
            <c:strRef>
              <c:f>'Sect. 12e-g'!$C$35:$C$40</c:f>
              <c:strCache/>
            </c:strRef>
          </c:cat>
          <c:val>
            <c:numRef>
              <c:f>'Sect. 12e-g'!$S$35:$S$40</c:f>
            </c:numRef>
          </c:val>
        </c:ser>
        <c:axId val="49133215"/>
        <c:axId val="39545752"/>
      </c:radarChart>
      <c:catAx>
        <c:axId val="49133215"/>
        <c:scaling>
          <c:orientation val="minMax"/>
        </c:scaling>
        <c:axPos val="b"/>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small" sz="1000" b="0" i="0" u="none" baseline="0">
                <a:solidFill>
                  <a:schemeClr val="tx1">
                    <a:lumMod val="65000"/>
                    <a:lumOff val="35000"/>
                  </a:schemeClr>
                </a:solidFill>
                <a:latin typeface="Source Sans Pro SemiBold"/>
                <a:ea typeface="Source Sans Pro SemiBold"/>
                <a:cs typeface="Source Sans Pro SemiBold"/>
              </a:defRPr>
            </a:pPr>
          </a:p>
        </c:txPr>
        <c:crossAx val="39545752"/>
        <c:crosses val="autoZero"/>
        <c:auto val="1"/>
        <c:lblOffset val="100"/>
        <c:noMultiLvlLbl val="0"/>
      </c:catAx>
      <c:valAx>
        <c:axId val="39545752"/>
        <c:scaling>
          <c:orientation val="minMax"/>
          <c:max val="350"/>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Source Sans Pro"/>
                <a:ea typeface="Source Sans Pro"/>
                <a:cs typeface="Source Sans Pro"/>
              </a:defRPr>
            </a:pPr>
          </a:p>
        </c:txPr>
        <c:crossAx val="49133215"/>
        <c:crosses val="autoZero"/>
        <c:crossBetween val="between"/>
        <c:dispUnits/>
        <c:majorUnit val="50"/>
      </c:valAx>
      <c:spPr>
        <a:noFill/>
        <a:ln>
          <a:noFill/>
        </a:ln>
      </c:spPr>
    </c:plotArea>
    <c:legend>
      <c:legendPos val="l"/>
      <c:layout/>
      <c:overlay val="0"/>
      <c:spPr>
        <a:noFill/>
        <a:ln>
          <a:noFill/>
        </a:ln>
      </c:spPr>
      <c:txPr>
        <a:bodyPr vert="horz" rot="0"/>
        <a:lstStyle/>
        <a:p>
          <a:pPr>
            <a:defRPr lang="en-US" cap="none" sz="1000" b="0" i="0" u="none" baseline="0">
              <a:solidFill>
                <a:schemeClr val="tx1">
                  <a:lumMod val="65000"/>
                  <a:lumOff val="35000"/>
                </a:schemeClr>
              </a:solidFill>
              <a:latin typeface="Source Sans Pro"/>
              <a:ea typeface="Source Sans Pro"/>
              <a:cs typeface="Source Sans Pro"/>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all" sz="1200" b="0" i="0" u="none" baseline="0">
                <a:solidFill>
                  <a:srgbClr val="000000">
                    <a:lumMod val="50000"/>
                    <a:lumOff val="50000"/>
                  </a:srgbClr>
                </a:solidFill>
                <a:latin typeface="Source Sans Pro SemiBold"/>
                <a:ea typeface="Source Sans Pro SemiBold"/>
                <a:cs typeface="Source Sans Pro SemiBold"/>
              </a:rPr>
              <a:t>compounding hazards - Adaptation Strategies - total scores</a:t>
            </a:r>
          </a:p>
        </c:rich>
      </c:tx>
      <c:layout>
        <c:manualLayout>
          <c:xMode val="edge"/>
          <c:yMode val="edge"/>
          <c:x val="0.011"/>
          <c:y val="0.0145"/>
        </c:manualLayout>
      </c:layout>
      <c:overlay val="0"/>
      <c:spPr>
        <a:noFill/>
        <a:ln>
          <a:noFill/>
        </a:ln>
      </c:spPr>
    </c:title>
    <c:plotArea>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rgbClr val="5B9BD5"/>
              </a:solidFill>
              <a:ln>
                <a:noFill/>
              </a:ln>
            </c:spPr>
          </c:dPt>
          <c:dPt>
            <c:idx val="2"/>
            <c:invertIfNegative val="0"/>
            <c:spPr>
              <a:solidFill>
                <a:srgbClr val="9E480E"/>
              </a:solidFill>
              <a:ln>
                <a:noFill/>
              </a:ln>
            </c:spPr>
          </c:dPt>
          <c:dPt>
            <c:idx val="3"/>
            <c:invertIfNegative val="0"/>
            <c:spPr>
              <a:solidFill>
                <a:srgbClr val="255E91"/>
              </a:solidFill>
              <a:ln>
                <a:noFill/>
              </a:ln>
            </c:spPr>
          </c:dPt>
          <c:dPt>
            <c:idx val="4"/>
            <c:invertIfNegative val="0"/>
            <c:spPr>
              <a:solidFill>
                <a:srgbClr val="43682B"/>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Lbls>
            <c:numFmt formatCode="General" sourceLinked="1"/>
            <c:showLegendKey val="0"/>
            <c:showVal val="0"/>
            <c:showBubbleSize val="0"/>
            <c:showCatName val="0"/>
            <c:showSerName val="0"/>
            <c:showPercent val="0"/>
          </c:dLbls>
          <c:cat>
            <c:strRef>
              <c:f>'Sect. 12b-d'!$AX$5:$BJ$5</c:f>
              <c:strCache/>
            </c:strRef>
          </c:cat>
          <c:val>
            <c:numRef>
              <c:f>'Sect. 12b-d'!$AX$31:$BJ$31</c:f>
              <c:numCache/>
            </c:numRef>
          </c:val>
        </c:ser>
        <c:overlap val="-27"/>
        <c:gapWidth val="219"/>
        <c:axId val="61736339"/>
        <c:axId val="18756140"/>
      </c:barChart>
      <c:catAx>
        <c:axId val="6173633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small" sz="900" b="0" i="0" u="none" baseline="0">
                <a:solidFill>
                  <a:schemeClr val="tx1">
                    <a:lumMod val="65000"/>
                    <a:lumOff val="35000"/>
                  </a:schemeClr>
                </a:solidFill>
                <a:latin typeface="Source Sans Pro SemiBold"/>
                <a:ea typeface="Source Sans Pro SemiBold"/>
                <a:cs typeface="Source Sans Pro SemiBold"/>
              </a:defRPr>
            </a:pPr>
          </a:p>
        </c:txPr>
        <c:crossAx val="18756140"/>
        <c:crosses val="autoZero"/>
        <c:auto val="1"/>
        <c:lblOffset val="100"/>
        <c:noMultiLvlLbl val="0"/>
      </c:catAx>
      <c:valAx>
        <c:axId val="18756140"/>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1736339"/>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all" sz="1200" b="0" i="0" u="none" baseline="0">
                <a:solidFill>
                  <a:srgbClr val="000000">
                    <a:lumMod val="50000"/>
                    <a:lumOff val="50000"/>
                  </a:srgbClr>
                </a:solidFill>
                <a:latin typeface="Source Sans Pro SemiBold"/>
                <a:ea typeface="Source Sans Pro SemiBold"/>
                <a:cs typeface="Source Sans Pro SemiBold"/>
              </a:rPr>
              <a:t>HAZARD 1 - Adaptation Strategies - total scores</a:t>
            </a:r>
          </a:p>
        </c:rich>
      </c:tx>
      <c:layout>
        <c:manualLayout>
          <c:xMode val="edge"/>
          <c:yMode val="edge"/>
          <c:x val="0.011"/>
          <c:y val="0.0145"/>
        </c:manualLayout>
      </c:layout>
      <c:overlay val="0"/>
      <c:spPr>
        <a:noFill/>
        <a:ln>
          <a:noFill/>
        </a:ln>
      </c:spPr>
    </c:title>
    <c:plotArea>
      <c:layout/>
      <c:barChart>
        <c:barDir val="col"/>
        <c:grouping val="clustered"/>
        <c:varyColors val="0"/>
        <c:ser>
          <c:idx val="0"/>
          <c:order val="0"/>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rgbClr val="5B9BD5"/>
              </a:solidFill>
              <a:ln>
                <a:noFill/>
              </a:ln>
            </c:spPr>
          </c:dPt>
          <c:dPt>
            <c:idx val="2"/>
            <c:invertIfNegative val="0"/>
            <c:spPr>
              <a:solidFill>
                <a:srgbClr val="9E480E"/>
              </a:solidFill>
              <a:ln>
                <a:noFill/>
              </a:ln>
            </c:spPr>
          </c:dPt>
          <c:dPt>
            <c:idx val="3"/>
            <c:invertIfNegative val="0"/>
            <c:spPr>
              <a:solidFill>
                <a:srgbClr val="255E91"/>
              </a:solidFill>
              <a:ln>
                <a:noFill/>
              </a:ln>
            </c:spPr>
          </c:dPt>
          <c:dPt>
            <c:idx val="4"/>
            <c:invertIfNegative val="0"/>
            <c:spPr>
              <a:solidFill>
                <a:srgbClr val="43682B"/>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Pt>
            <c:idx val="11"/>
            <c:invertIfNegative val="0"/>
            <c:spPr>
              <a:solidFill>
                <a:schemeClr val="accent2"/>
              </a:solidFill>
              <a:ln>
                <a:noFill/>
              </a:ln>
            </c:spPr>
          </c:dPt>
          <c:dPt>
            <c:idx val="12"/>
            <c:invertIfNegative val="0"/>
            <c:spPr>
              <a:solidFill>
                <a:schemeClr val="accent2"/>
              </a:solidFill>
              <a:ln>
                <a:noFill/>
              </a:ln>
            </c:spPr>
          </c:dPt>
          <c:dLbls>
            <c:numFmt formatCode="General" sourceLinked="1"/>
            <c:showLegendKey val="0"/>
            <c:showVal val="0"/>
            <c:showBubbleSize val="0"/>
            <c:showCatName val="0"/>
            <c:showSerName val="0"/>
            <c:showPercent val="0"/>
          </c:dLbls>
          <c:cat>
            <c:strRef>
              <c:f>'Sect. 12b-d'!$E$5:$Q$5</c:f>
              <c:strCache/>
            </c:strRef>
          </c:cat>
          <c:val>
            <c:numRef>
              <c:f>'Sect. 12b-d'!$E$31:$Q$31</c:f>
              <c:numCache/>
            </c:numRef>
          </c:val>
        </c:ser>
        <c:overlap val="-27"/>
        <c:gapWidth val="219"/>
        <c:axId val="34587533"/>
        <c:axId val="42852342"/>
      </c:barChart>
      <c:catAx>
        <c:axId val="3458753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small" sz="900" b="0" i="0" u="none" baseline="0">
                <a:solidFill>
                  <a:schemeClr val="tx1">
                    <a:lumMod val="65000"/>
                    <a:lumOff val="35000"/>
                  </a:schemeClr>
                </a:solidFill>
                <a:latin typeface="Source Sans Pro SemiBold"/>
                <a:ea typeface="Source Sans Pro SemiBold"/>
                <a:cs typeface="Source Sans Pro SemiBold"/>
              </a:defRPr>
            </a:pPr>
          </a:p>
        </c:txPr>
        <c:crossAx val="42852342"/>
        <c:crosses val="autoZero"/>
        <c:auto val="1"/>
        <c:lblOffset val="100"/>
        <c:noMultiLvlLbl val="0"/>
      </c:catAx>
      <c:valAx>
        <c:axId val="42852342"/>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4587533"/>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all" sz="1200" b="0" i="0" u="none" baseline="0">
                <a:solidFill>
                  <a:schemeClr val="tx1">
                    <a:lumMod val="50000"/>
                    <a:lumOff val="50000"/>
                  </a:schemeClr>
                </a:solidFill>
                <a:latin typeface="Source Sans Pro SemiBold"/>
                <a:ea typeface="Source Sans Pro SemiBold"/>
                <a:cs typeface="Source Sans Pro SemiBold"/>
              </a:rPr>
              <a:t>HAZARD 1 - Adaptation Strategies </a:t>
            </a:r>
          </a:p>
        </c:rich>
      </c:tx>
      <c:layout>
        <c:manualLayout>
          <c:xMode val="edge"/>
          <c:yMode val="edge"/>
          <c:x val="0.007"/>
          <c:y val="0.0085"/>
        </c:manualLayout>
      </c:layout>
      <c:overlay val="0"/>
      <c:spPr>
        <a:noFill/>
        <a:ln>
          <a:noFill/>
        </a:ln>
      </c:spPr>
    </c:title>
    <c:plotArea>
      <c:layout>
        <c:manualLayout>
          <c:layoutTarget val="inner"/>
          <c:xMode val="edge"/>
          <c:yMode val="edge"/>
          <c:x val="0.2885"/>
          <c:y val="0.10575"/>
          <c:w val="0.4955"/>
          <c:h val="0.83725"/>
        </c:manualLayout>
      </c:layout>
      <c:radarChart>
        <c:radarStyle val="marker"/>
        <c:varyColors val="0"/>
        <c:ser>
          <c:idx val="0"/>
          <c:order val="0"/>
          <c:spPr>
            <a:ln w="25400" cap="rnd" cmpd="sng">
              <a:solidFill>
                <a:schemeClr val="accent1"/>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1"/>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12b-d'!$D$35:$D$40</c:f>
            </c:numRef>
          </c:val>
        </c:ser>
        <c:ser>
          <c:idx val="1"/>
          <c:order val="1"/>
          <c:tx>
            <c:v>Strategy 1</c:v>
          </c:tx>
          <c:spPr>
            <a:ln w="25400" cap="rnd" cmpd="sng">
              <a:solidFill>
                <a:schemeClr val="accent2"/>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12b-d'!$E$35:$E$40</c:f>
              <c:numCache/>
            </c:numRef>
          </c:val>
        </c:ser>
        <c:ser>
          <c:idx val="2"/>
          <c:order val="2"/>
          <c:spPr>
            <a:ln w="25400" cap="rnd" cmpd="sng">
              <a:solidFill>
                <a:schemeClr val="accent3"/>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3"/>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12b-d'!$F$35:$F$40</c:f>
            </c:numRef>
          </c:val>
        </c:ser>
        <c:ser>
          <c:idx val="3"/>
          <c:order val="3"/>
          <c:spPr>
            <a:ln w="25400" cap="rnd" cmpd="sng">
              <a:solidFill>
                <a:schemeClr val="accent4"/>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4"/>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12b-d'!$G$35:$G$40</c:f>
            </c:numRef>
          </c:val>
        </c:ser>
        <c:ser>
          <c:idx val="4"/>
          <c:order val="4"/>
          <c:tx>
            <c:v>Strategy 2</c:v>
          </c:tx>
          <c:spPr>
            <a:ln w="25400" cap="rnd" cmpd="sng">
              <a:solidFill>
                <a:schemeClr val="accent5"/>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5"/>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12b-d'!$H$35:$H$40</c:f>
              <c:numCache/>
            </c:numRef>
          </c:val>
        </c:ser>
        <c:ser>
          <c:idx val="5"/>
          <c:order val="5"/>
          <c:spPr>
            <a:ln w="25400" cap="rnd" cmpd="sng">
              <a:solidFill>
                <a:schemeClr val="accent6"/>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6"/>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12b-d'!$I$35:$I$40</c:f>
            </c:numRef>
          </c:val>
        </c:ser>
        <c:ser>
          <c:idx val="6"/>
          <c:order val="6"/>
          <c:spPr>
            <a:ln w="25400" cap="rnd" cmpd="sng">
              <a:solidFill>
                <a:schemeClr val="accent1">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1">
                  <a:lumMod val="60000"/>
                </a:schemeClr>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12b-d'!$J$35:$J$40</c:f>
            </c:numRef>
          </c:val>
        </c:ser>
        <c:ser>
          <c:idx val="7"/>
          <c:order val="7"/>
          <c:tx>
            <c:v>Strategy 3</c:v>
          </c:tx>
          <c:spPr>
            <a:ln w="25400" cap="rnd" cmpd="sng">
              <a:solidFill>
                <a:schemeClr val="accent2">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lumMod val="60000"/>
                </a:schemeClr>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12b-d'!$K$35:$K$40</c:f>
              <c:numCache/>
            </c:numRef>
          </c:val>
        </c:ser>
        <c:ser>
          <c:idx val="8"/>
          <c:order val="8"/>
          <c:spPr>
            <a:ln w="25400" cap="rnd" cmpd="sng">
              <a:solidFill>
                <a:schemeClr val="accent3">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3">
                  <a:lumMod val="60000"/>
                </a:schemeClr>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12b-d'!$L$35:$L$40</c:f>
            </c:numRef>
          </c:val>
        </c:ser>
        <c:ser>
          <c:idx val="9"/>
          <c:order val="9"/>
          <c:spPr>
            <a:ln w="25400" cap="rnd" cmpd="sng">
              <a:solidFill>
                <a:schemeClr val="accent4">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4">
                  <a:lumMod val="60000"/>
                </a:schemeClr>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12b-d'!$M$35:$M$40</c:f>
            </c:numRef>
          </c:val>
        </c:ser>
        <c:ser>
          <c:idx val="10"/>
          <c:order val="10"/>
          <c:tx>
            <c:v>Strategy 4</c:v>
          </c:tx>
          <c:spPr>
            <a:ln w="25400" cap="rnd" cmpd="sng">
              <a:solidFill>
                <a:schemeClr val="accent5">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5">
                  <a:lumMod val="60000"/>
                </a:schemeClr>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12b-d'!$N$35:$N$40</c:f>
              <c:numCache/>
            </c:numRef>
          </c:val>
        </c:ser>
        <c:ser>
          <c:idx val="11"/>
          <c:order val="11"/>
          <c:tx>
            <c:v>Strategy 5</c:v>
          </c:tx>
          <c:spPr>
            <a:ln w="25400" cap="rnd" cmpd="sng">
              <a:solidFill>
                <a:schemeClr val="accent6">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6">
                  <a:lumMod val="60000"/>
                </a:schemeClr>
              </a:solidFill>
              <a:ln>
                <a:noFill/>
              </a:ln>
            </c:spPr>
          </c:marker>
          <c:dLbls>
            <c:numFmt formatCode="General" sourceLinked="1"/>
            <c:showLegendKey val="0"/>
            <c:showVal val="0"/>
            <c:showBubbleSize val="0"/>
            <c:showCatName val="0"/>
            <c:showSerName val="0"/>
            <c:showPercent val="0"/>
          </c:dLbls>
          <c:val>
            <c:numRef>
              <c:f>'Sect. 12b-d'!$Q$35:$Q$40</c:f>
              <c:numCache/>
            </c:numRef>
          </c:val>
        </c:ser>
        <c:axId val="50126759"/>
        <c:axId val="48487648"/>
      </c:radarChart>
      <c:catAx>
        <c:axId val="50126759"/>
        <c:scaling>
          <c:orientation val="minMax"/>
        </c:scaling>
        <c:axPos val="b"/>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small" sz="1000" b="0" i="0" u="none" baseline="0">
                <a:solidFill>
                  <a:schemeClr val="tx1">
                    <a:lumMod val="65000"/>
                    <a:lumOff val="35000"/>
                  </a:schemeClr>
                </a:solidFill>
                <a:latin typeface="Source Sans Pro SemiBold"/>
                <a:ea typeface="Source Sans Pro SemiBold"/>
                <a:cs typeface="Source Sans Pro SemiBold"/>
              </a:defRPr>
            </a:pPr>
          </a:p>
        </c:txPr>
        <c:crossAx val="48487648"/>
        <c:crosses val="autoZero"/>
        <c:auto val="1"/>
        <c:lblOffset val="100"/>
        <c:noMultiLvlLbl val="0"/>
      </c:catAx>
      <c:valAx>
        <c:axId val="48487648"/>
        <c:scaling>
          <c:orientation val="minMax"/>
          <c:max val="350"/>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Source Sans Pro"/>
                <a:ea typeface="Source Sans Pro"/>
                <a:cs typeface="Source Sans Pro"/>
              </a:defRPr>
            </a:pPr>
          </a:p>
        </c:txPr>
        <c:crossAx val="50126759"/>
        <c:crosses val="autoZero"/>
        <c:crossBetween val="between"/>
        <c:dispUnits/>
        <c:majorUnit val="50"/>
      </c:valAx>
      <c:spPr>
        <a:noFill/>
        <a:ln>
          <a:noFill/>
        </a:ln>
      </c:spPr>
    </c:plotArea>
    <c:legend>
      <c:legendPos val="l"/>
      <c:layout/>
      <c:overlay val="0"/>
      <c:spPr>
        <a:noFill/>
        <a:ln>
          <a:noFill/>
        </a:ln>
      </c:spPr>
      <c:txPr>
        <a:bodyPr vert="horz" rot="0"/>
        <a:lstStyle/>
        <a:p>
          <a:pPr>
            <a:defRPr lang="en-US" cap="none" sz="1000" b="0" i="0" u="none" baseline="0">
              <a:solidFill>
                <a:schemeClr val="tx1">
                  <a:lumMod val="65000"/>
                  <a:lumOff val="35000"/>
                </a:schemeClr>
              </a:solidFill>
              <a:latin typeface="Source Sans Pro"/>
              <a:ea typeface="Source Sans Pro"/>
              <a:cs typeface="Source Sans Pro"/>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all" sz="1200" b="0" i="0" u="none" baseline="0">
                <a:solidFill>
                  <a:srgbClr val="000000">
                    <a:lumMod val="50000"/>
                    <a:lumOff val="50000"/>
                  </a:srgbClr>
                </a:solidFill>
                <a:latin typeface="Source Sans Pro SemiBold"/>
                <a:ea typeface="Source Sans Pro SemiBold"/>
                <a:cs typeface="Source Sans Pro SemiBold"/>
              </a:rPr>
              <a:t>HAZARD 2 - Adaptation Strategies - total scores</a:t>
            </a:r>
          </a:p>
        </c:rich>
      </c:tx>
      <c:layout>
        <c:manualLayout>
          <c:xMode val="edge"/>
          <c:yMode val="edge"/>
          <c:x val="0.011"/>
          <c:y val="0.0145"/>
        </c:manualLayout>
      </c:layout>
      <c:overlay val="0"/>
      <c:spPr>
        <a:noFill/>
        <a:ln>
          <a:noFill/>
        </a:ln>
      </c:spPr>
    </c:title>
    <c:plotArea>
      <c:layout/>
      <c:barChart>
        <c:barDir val="col"/>
        <c:grouping val="clustered"/>
        <c:varyColors val="0"/>
        <c:ser>
          <c:idx val="0"/>
          <c:order val="0"/>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rgbClr val="5B9BD5"/>
              </a:solidFill>
              <a:ln>
                <a:noFill/>
              </a:ln>
            </c:spPr>
          </c:dPt>
          <c:dPt>
            <c:idx val="2"/>
            <c:invertIfNegative val="0"/>
            <c:spPr>
              <a:solidFill>
                <a:srgbClr val="9E480E"/>
              </a:solidFill>
              <a:ln>
                <a:noFill/>
              </a:ln>
            </c:spPr>
          </c:dPt>
          <c:dPt>
            <c:idx val="3"/>
            <c:invertIfNegative val="0"/>
            <c:spPr>
              <a:solidFill>
                <a:srgbClr val="255E91"/>
              </a:solidFill>
              <a:ln>
                <a:noFill/>
              </a:ln>
            </c:spPr>
          </c:dPt>
          <c:dPt>
            <c:idx val="4"/>
            <c:invertIfNegative val="0"/>
            <c:spPr>
              <a:solidFill>
                <a:srgbClr val="43682B"/>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Pt>
            <c:idx val="11"/>
            <c:invertIfNegative val="0"/>
            <c:spPr>
              <a:solidFill>
                <a:schemeClr val="accent2"/>
              </a:solidFill>
              <a:ln>
                <a:noFill/>
              </a:ln>
            </c:spPr>
          </c:dPt>
          <c:dPt>
            <c:idx val="12"/>
            <c:invertIfNegative val="0"/>
            <c:spPr>
              <a:solidFill>
                <a:schemeClr val="accent2"/>
              </a:solidFill>
              <a:ln>
                <a:noFill/>
              </a:ln>
            </c:spPr>
          </c:dPt>
          <c:dLbls>
            <c:numFmt formatCode="General" sourceLinked="1"/>
            <c:showLegendKey val="0"/>
            <c:showVal val="0"/>
            <c:showBubbleSize val="0"/>
            <c:showCatName val="0"/>
            <c:showSerName val="0"/>
            <c:showPercent val="0"/>
          </c:dLbls>
          <c:cat>
            <c:strRef>
              <c:f>'Sect. 12b-d'!$T$5:$AF$5</c:f>
              <c:strCache/>
            </c:strRef>
          </c:cat>
          <c:val>
            <c:numRef>
              <c:f>'Sect. 12b-d'!$T$31:$AF$31</c:f>
              <c:numCache/>
            </c:numRef>
          </c:val>
        </c:ser>
        <c:overlap val="-27"/>
        <c:gapWidth val="219"/>
        <c:axId val="33735649"/>
        <c:axId val="35185386"/>
      </c:barChart>
      <c:catAx>
        <c:axId val="3373564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small" sz="900" b="0" i="0" u="none" baseline="0">
                <a:solidFill>
                  <a:schemeClr val="tx1">
                    <a:lumMod val="65000"/>
                    <a:lumOff val="35000"/>
                  </a:schemeClr>
                </a:solidFill>
                <a:latin typeface="Source Sans Pro SemiBold"/>
                <a:ea typeface="Source Sans Pro SemiBold"/>
                <a:cs typeface="Source Sans Pro SemiBold"/>
              </a:defRPr>
            </a:pPr>
          </a:p>
        </c:txPr>
        <c:crossAx val="35185386"/>
        <c:crosses val="autoZero"/>
        <c:auto val="1"/>
        <c:lblOffset val="100"/>
        <c:noMultiLvlLbl val="0"/>
      </c:catAx>
      <c:valAx>
        <c:axId val="35185386"/>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3735649"/>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all" sz="1200" b="0" i="0" u="none" baseline="0">
                <a:solidFill>
                  <a:schemeClr val="tx1">
                    <a:lumMod val="50000"/>
                    <a:lumOff val="50000"/>
                  </a:schemeClr>
                </a:solidFill>
                <a:latin typeface="Source Sans Pro SemiBold"/>
                <a:ea typeface="Source Sans Pro SemiBold"/>
                <a:cs typeface="Source Sans Pro SemiBold"/>
              </a:rPr>
              <a:t>HAZARD 2 - Adaptation Strategies </a:t>
            </a:r>
          </a:p>
        </c:rich>
      </c:tx>
      <c:layout>
        <c:manualLayout>
          <c:xMode val="edge"/>
          <c:yMode val="edge"/>
          <c:x val="0.007"/>
          <c:y val="0.0085"/>
        </c:manualLayout>
      </c:layout>
      <c:overlay val="0"/>
      <c:spPr>
        <a:noFill/>
        <a:ln>
          <a:noFill/>
        </a:ln>
      </c:spPr>
    </c:title>
    <c:plotArea>
      <c:layout>
        <c:manualLayout>
          <c:layoutTarget val="inner"/>
          <c:xMode val="edge"/>
          <c:yMode val="edge"/>
          <c:x val="0.2885"/>
          <c:y val="0.10575"/>
          <c:w val="0.4955"/>
          <c:h val="0.83725"/>
        </c:manualLayout>
      </c:layout>
      <c:radarChart>
        <c:radarStyle val="marker"/>
        <c:varyColors val="0"/>
        <c:ser>
          <c:idx val="0"/>
          <c:order val="0"/>
          <c:spPr>
            <a:ln w="25400" cap="rnd" cmpd="sng">
              <a:solidFill>
                <a:schemeClr val="accent1"/>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1"/>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12b-d'!$D$35:$D$40</c:f>
            </c:numRef>
          </c:val>
        </c:ser>
        <c:ser>
          <c:idx val="1"/>
          <c:order val="1"/>
          <c:tx>
            <c:v>Strategy 1</c:v>
          </c:tx>
          <c:spPr>
            <a:ln w="25400" cap="rnd" cmpd="sng">
              <a:solidFill>
                <a:schemeClr val="accent2"/>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12b-d'!$T$35:$T$40</c:f>
              <c:numCache/>
            </c:numRef>
          </c:val>
        </c:ser>
        <c:ser>
          <c:idx val="2"/>
          <c:order val="2"/>
          <c:spPr>
            <a:ln w="25400" cap="rnd" cmpd="sng">
              <a:solidFill>
                <a:schemeClr val="accent3"/>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3"/>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12b-d'!$F$35:$F$40</c:f>
            </c:numRef>
          </c:val>
        </c:ser>
        <c:ser>
          <c:idx val="3"/>
          <c:order val="3"/>
          <c:spPr>
            <a:ln w="25400" cap="rnd" cmpd="sng">
              <a:solidFill>
                <a:schemeClr val="accent4"/>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4"/>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12b-d'!$G$35:$G$40</c:f>
            </c:numRef>
          </c:val>
        </c:ser>
        <c:ser>
          <c:idx val="4"/>
          <c:order val="4"/>
          <c:tx>
            <c:v>Strategy 2</c:v>
          </c:tx>
          <c:spPr>
            <a:ln w="25400" cap="rnd" cmpd="sng">
              <a:solidFill>
                <a:schemeClr val="accent5"/>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5"/>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12b-d'!$W$35:$W$40</c:f>
              <c:numCache/>
            </c:numRef>
          </c:val>
        </c:ser>
        <c:ser>
          <c:idx val="5"/>
          <c:order val="5"/>
          <c:spPr>
            <a:ln w="25400" cap="rnd" cmpd="sng">
              <a:solidFill>
                <a:schemeClr val="accent6"/>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6"/>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12b-d'!$I$35:$I$40</c:f>
            </c:numRef>
          </c:val>
        </c:ser>
        <c:ser>
          <c:idx val="6"/>
          <c:order val="6"/>
          <c:spPr>
            <a:ln w="25400" cap="rnd" cmpd="sng">
              <a:solidFill>
                <a:schemeClr val="accent1">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1">
                  <a:lumMod val="60000"/>
                </a:schemeClr>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12b-d'!$J$35:$J$40</c:f>
            </c:numRef>
          </c:val>
        </c:ser>
        <c:ser>
          <c:idx val="7"/>
          <c:order val="7"/>
          <c:tx>
            <c:v>Strategy 3</c:v>
          </c:tx>
          <c:spPr>
            <a:ln w="25400" cap="rnd" cmpd="sng">
              <a:solidFill>
                <a:schemeClr val="accent2">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lumMod val="60000"/>
                </a:schemeClr>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12b-d'!$Z$35:$Z$40</c:f>
              <c:numCache/>
            </c:numRef>
          </c:val>
        </c:ser>
        <c:ser>
          <c:idx val="8"/>
          <c:order val="8"/>
          <c:spPr>
            <a:ln w="25400" cap="rnd" cmpd="sng">
              <a:solidFill>
                <a:schemeClr val="accent3">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3">
                  <a:lumMod val="60000"/>
                </a:schemeClr>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12b-d'!$L$35:$L$40</c:f>
            </c:numRef>
          </c:val>
        </c:ser>
        <c:ser>
          <c:idx val="9"/>
          <c:order val="9"/>
          <c:spPr>
            <a:ln w="25400" cap="rnd" cmpd="sng">
              <a:solidFill>
                <a:schemeClr val="accent4">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4">
                  <a:lumMod val="60000"/>
                </a:schemeClr>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12b-d'!$M$35:$M$40</c:f>
            </c:numRef>
          </c:val>
        </c:ser>
        <c:ser>
          <c:idx val="10"/>
          <c:order val="10"/>
          <c:tx>
            <c:v>Strategy 4</c:v>
          </c:tx>
          <c:spPr>
            <a:ln w="25400" cap="rnd" cmpd="sng">
              <a:solidFill>
                <a:schemeClr val="accent5">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5">
                  <a:lumMod val="60000"/>
                </a:schemeClr>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12b-d'!$AC$35:$AC$40</c:f>
              <c:numCache/>
            </c:numRef>
          </c:val>
        </c:ser>
        <c:ser>
          <c:idx val="11"/>
          <c:order val="11"/>
          <c:tx>
            <c:v>Strategy 5</c:v>
          </c:tx>
          <c:spPr>
            <a:ln w="25400" cap="rnd" cmpd="sng">
              <a:solidFill>
                <a:schemeClr val="accent6">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6">
                  <a:lumMod val="60000"/>
                </a:schemeClr>
              </a:solidFill>
              <a:ln>
                <a:noFill/>
              </a:ln>
            </c:spPr>
          </c:marker>
          <c:dLbls>
            <c:numFmt formatCode="General" sourceLinked="1"/>
            <c:showLegendKey val="0"/>
            <c:showVal val="0"/>
            <c:showBubbleSize val="0"/>
            <c:showCatName val="0"/>
            <c:showSerName val="0"/>
            <c:showPercent val="0"/>
          </c:dLbls>
          <c:val>
            <c:numRef>
              <c:f>'Sect. 12b-d'!$AF$35:$AF$40</c:f>
              <c:numCache/>
            </c:numRef>
          </c:val>
        </c:ser>
        <c:axId val="48233019"/>
        <c:axId val="31443988"/>
      </c:radarChart>
      <c:catAx>
        <c:axId val="48233019"/>
        <c:scaling>
          <c:orientation val="minMax"/>
        </c:scaling>
        <c:axPos val="b"/>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small" sz="1000" b="0" i="0" u="none" baseline="0">
                <a:solidFill>
                  <a:schemeClr val="tx1">
                    <a:lumMod val="65000"/>
                    <a:lumOff val="35000"/>
                  </a:schemeClr>
                </a:solidFill>
                <a:latin typeface="Source Sans Pro SemiBold"/>
                <a:ea typeface="Source Sans Pro SemiBold"/>
                <a:cs typeface="Source Sans Pro SemiBold"/>
              </a:defRPr>
            </a:pPr>
          </a:p>
        </c:txPr>
        <c:crossAx val="31443988"/>
        <c:crosses val="autoZero"/>
        <c:auto val="1"/>
        <c:lblOffset val="100"/>
        <c:noMultiLvlLbl val="0"/>
      </c:catAx>
      <c:valAx>
        <c:axId val="31443988"/>
        <c:scaling>
          <c:orientation val="minMax"/>
          <c:max val="350"/>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Source Sans Pro"/>
                <a:ea typeface="Source Sans Pro"/>
                <a:cs typeface="Source Sans Pro"/>
              </a:defRPr>
            </a:pPr>
          </a:p>
        </c:txPr>
        <c:crossAx val="48233019"/>
        <c:crosses val="autoZero"/>
        <c:crossBetween val="between"/>
        <c:dispUnits/>
        <c:majorUnit val="50"/>
      </c:valAx>
      <c:spPr>
        <a:noFill/>
        <a:ln>
          <a:noFill/>
        </a:ln>
      </c:spPr>
    </c:plotArea>
    <c:legend>
      <c:legendPos val="l"/>
      <c:layout/>
      <c:overlay val="0"/>
      <c:spPr>
        <a:noFill/>
        <a:ln>
          <a:noFill/>
        </a:ln>
      </c:spPr>
      <c:txPr>
        <a:bodyPr vert="horz" rot="0"/>
        <a:lstStyle/>
        <a:p>
          <a:pPr>
            <a:defRPr lang="en-US" cap="none" sz="1000" b="0" i="0" u="none" baseline="0">
              <a:solidFill>
                <a:schemeClr val="tx1">
                  <a:lumMod val="65000"/>
                  <a:lumOff val="35000"/>
                </a:schemeClr>
              </a:solidFill>
              <a:latin typeface="Source Sans Pro"/>
              <a:ea typeface="Source Sans Pro"/>
              <a:cs typeface="Source Sans Pro"/>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all" sz="1200" b="0" i="0" u="none" baseline="0">
                <a:solidFill>
                  <a:schemeClr val="tx1">
                    <a:lumMod val="50000"/>
                    <a:lumOff val="50000"/>
                  </a:schemeClr>
                </a:solidFill>
                <a:latin typeface="Source Sans Pro SemiBold"/>
                <a:ea typeface="Source Sans Pro SemiBold"/>
                <a:cs typeface="Source Sans Pro SemiBold"/>
              </a:rPr>
              <a:t>HAZARD 3 - Adaptation Strategies </a:t>
            </a:r>
          </a:p>
        </c:rich>
      </c:tx>
      <c:layout>
        <c:manualLayout>
          <c:xMode val="edge"/>
          <c:yMode val="edge"/>
          <c:x val="0.007"/>
          <c:y val="0.0085"/>
        </c:manualLayout>
      </c:layout>
      <c:overlay val="0"/>
      <c:spPr>
        <a:noFill/>
        <a:ln>
          <a:noFill/>
        </a:ln>
      </c:spPr>
    </c:title>
    <c:plotArea>
      <c:layout>
        <c:manualLayout>
          <c:layoutTarget val="inner"/>
          <c:xMode val="edge"/>
          <c:yMode val="edge"/>
          <c:x val="0.2885"/>
          <c:y val="0.10575"/>
          <c:w val="0.4955"/>
          <c:h val="0.83725"/>
        </c:manualLayout>
      </c:layout>
      <c:radarChart>
        <c:radarStyle val="marker"/>
        <c:varyColors val="0"/>
        <c:ser>
          <c:idx val="0"/>
          <c:order val="0"/>
          <c:spPr>
            <a:ln w="25400" cap="rnd" cmpd="sng">
              <a:solidFill>
                <a:schemeClr val="accent1"/>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1"/>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12b-d'!$D$35:$D$40</c:f>
            </c:numRef>
          </c:val>
        </c:ser>
        <c:ser>
          <c:idx val="1"/>
          <c:order val="1"/>
          <c:tx>
            <c:v>Strategy 1</c:v>
          </c:tx>
          <c:spPr>
            <a:ln w="25400" cap="rnd" cmpd="sng">
              <a:solidFill>
                <a:schemeClr val="accent2"/>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12b-d'!$AI$35:$AI$40</c:f>
              <c:numCache/>
            </c:numRef>
          </c:val>
        </c:ser>
        <c:ser>
          <c:idx val="2"/>
          <c:order val="2"/>
          <c:spPr>
            <a:ln w="25400" cap="rnd" cmpd="sng">
              <a:solidFill>
                <a:schemeClr val="accent3"/>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3"/>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12b-d'!$F$35:$F$40</c:f>
            </c:numRef>
          </c:val>
        </c:ser>
        <c:ser>
          <c:idx val="3"/>
          <c:order val="3"/>
          <c:spPr>
            <a:ln w="25400" cap="rnd" cmpd="sng">
              <a:solidFill>
                <a:schemeClr val="accent4"/>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4"/>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12b-d'!$G$35:$G$40</c:f>
            </c:numRef>
          </c:val>
        </c:ser>
        <c:ser>
          <c:idx val="4"/>
          <c:order val="4"/>
          <c:tx>
            <c:v>Strategy 2</c:v>
          </c:tx>
          <c:spPr>
            <a:ln w="25400" cap="rnd" cmpd="sng">
              <a:solidFill>
                <a:schemeClr val="accent5"/>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5"/>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12b-d'!$AL$35:$AL$40</c:f>
              <c:numCache/>
            </c:numRef>
          </c:val>
        </c:ser>
        <c:ser>
          <c:idx val="5"/>
          <c:order val="5"/>
          <c:spPr>
            <a:ln w="25400" cap="rnd" cmpd="sng">
              <a:solidFill>
                <a:schemeClr val="accent6"/>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6"/>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12b-d'!$I$35:$I$40</c:f>
            </c:numRef>
          </c:val>
        </c:ser>
        <c:ser>
          <c:idx val="6"/>
          <c:order val="6"/>
          <c:spPr>
            <a:ln w="25400" cap="rnd" cmpd="sng">
              <a:solidFill>
                <a:schemeClr val="accent1">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1">
                  <a:lumMod val="60000"/>
                </a:schemeClr>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12b-d'!$J$35:$J$40</c:f>
            </c:numRef>
          </c:val>
        </c:ser>
        <c:ser>
          <c:idx val="7"/>
          <c:order val="7"/>
          <c:tx>
            <c:v>Strategy 3</c:v>
          </c:tx>
          <c:spPr>
            <a:ln w="25400" cap="rnd" cmpd="sng">
              <a:solidFill>
                <a:schemeClr val="accent2">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2">
                  <a:lumMod val="60000"/>
                </a:schemeClr>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12b-d'!$AO$35:$AO$40</c:f>
              <c:numCache/>
            </c:numRef>
          </c:val>
        </c:ser>
        <c:ser>
          <c:idx val="8"/>
          <c:order val="8"/>
          <c:spPr>
            <a:ln w="25400" cap="rnd" cmpd="sng">
              <a:solidFill>
                <a:schemeClr val="accent3">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3">
                  <a:lumMod val="60000"/>
                </a:schemeClr>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12b-d'!$L$35:$L$40</c:f>
            </c:numRef>
          </c:val>
        </c:ser>
        <c:ser>
          <c:idx val="9"/>
          <c:order val="9"/>
          <c:spPr>
            <a:ln w="25400" cap="rnd" cmpd="sng">
              <a:solidFill>
                <a:schemeClr val="accent4">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4">
                  <a:lumMod val="60000"/>
                </a:schemeClr>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12b-d'!$M$35:$M$40</c:f>
            </c:numRef>
          </c:val>
        </c:ser>
        <c:ser>
          <c:idx val="10"/>
          <c:order val="10"/>
          <c:tx>
            <c:v>Strategy 4</c:v>
          </c:tx>
          <c:spPr>
            <a:ln w="25400" cap="rnd" cmpd="sng">
              <a:solidFill>
                <a:schemeClr val="accent5">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5">
                  <a:lumMod val="60000"/>
                </a:schemeClr>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12b-d'!$AR$35:$AR$40</c:f>
              <c:numCache/>
            </c:numRef>
          </c:val>
        </c:ser>
        <c:ser>
          <c:idx val="11"/>
          <c:order val="11"/>
          <c:tx>
            <c:v>Strategy 5</c:v>
          </c:tx>
          <c:spPr>
            <a:ln w="25400" cap="rnd" cmpd="sng">
              <a:solidFill>
                <a:schemeClr val="accent6">
                  <a:lumMod val="60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6">
                  <a:lumMod val="60000"/>
                </a:schemeClr>
              </a:solidFill>
              <a:ln>
                <a:noFill/>
              </a:ln>
            </c:spPr>
          </c:marker>
          <c:dLbls>
            <c:numFmt formatCode="General" sourceLinked="1"/>
            <c:showLegendKey val="0"/>
            <c:showVal val="0"/>
            <c:showBubbleSize val="0"/>
            <c:showCatName val="0"/>
            <c:showSerName val="0"/>
            <c:showPercent val="0"/>
          </c:dLbls>
          <c:cat>
            <c:strRef>
              <c:f>'Sect. 12b-d'!$C$35:$C$40</c:f>
              <c:strCache/>
            </c:strRef>
          </c:cat>
          <c:val>
            <c:numRef>
              <c:f>'Sect. 12b-d'!$AU$35:$AU$40</c:f>
              <c:numCache/>
            </c:numRef>
          </c:val>
        </c:ser>
        <c:axId val="14560437"/>
        <c:axId val="63935070"/>
      </c:radarChart>
      <c:catAx>
        <c:axId val="14560437"/>
        <c:scaling>
          <c:orientation val="minMax"/>
        </c:scaling>
        <c:axPos val="b"/>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small" sz="1000" b="0" i="0" u="none" baseline="0">
                <a:solidFill>
                  <a:schemeClr val="tx1">
                    <a:lumMod val="65000"/>
                    <a:lumOff val="35000"/>
                  </a:schemeClr>
                </a:solidFill>
                <a:latin typeface="Source Sans Pro SemiBold"/>
                <a:ea typeface="Source Sans Pro SemiBold"/>
                <a:cs typeface="Source Sans Pro SemiBold"/>
              </a:defRPr>
            </a:pPr>
          </a:p>
        </c:txPr>
        <c:crossAx val="63935070"/>
        <c:crosses val="autoZero"/>
        <c:auto val="1"/>
        <c:lblOffset val="100"/>
        <c:noMultiLvlLbl val="0"/>
      </c:catAx>
      <c:valAx>
        <c:axId val="63935070"/>
        <c:scaling>
          <c:orientation val="minMax"/>
          <c:max val="350"/>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Source Sans Pro"/>
                <a:ea typeface="Source Sans Pro"/>
                <a:cs typeface="Source Sans Pro"/>
              </a:defRPr>
            </a:pPr>
          </a:p>
        </c:txPr>
        <c:crossAx val="14560437"/>
        <c:crosses val="autoZero"/>
        <c:crossBetween val="between"/>
        <c:dispUnits/>
        <c:majorUnit val="50"/>
      </c:valAx>
      <c:spPr>
        <a:noFill/>
        <a:ln>
          <a:noFill/>
        </a:ln>
      </c:spPr>
    </c:plotArea>
    <c:legend>
      <c:legendPos val="l"/>
      <c:layout/>
      <c:overlay val="0"/>
      <c:spPr>
        <a:noFill/>
        <a:ln>
          <a:noFill/>
        </a:ln>
      </c:spPr>
      <c:txPr>
        <a:bodyPr vert="horz" rot="0"/>
        <a:lstStyle/>
        <a:p>
          <a:pPr>
            <a:defRPr lang="en-US" cap="none" sz="1000" b="0" i="0" u="none" baseline="0">
              <a:solidFill>
                <a:schemeClr val="tx1">
                  <a:lumMod val="65000"/>
                  <a:lumOff val="35000"/>
                </a:schemeClr>
              </a:solidFill>
              <a:latin typeface="Source Sans Pro"/>
              <a:ea typeface="Source Sans Pro"/>
              <a:cs typeface="Source Sans Pro"/>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all" sz="1200" b="0" i="0" u="none" baseline="0">
                <a:solidFill>
                  <a:srgbClr val="000000">
                    <a:lumMod val="50000"/>
                    <a:lumOff val="50000"/>
                  </a:srgbClr>
                </a:solidFill>
                <a:latin typeface="Source Sans Pro SemiBold"/>
                <a:ea typeface="Source Sans Pro SemiBold"/>
                <a:cs typeface="Source Sans Pro SemiBold"/>
              </a:rPr>
              <a:t>HAZARD 3 - Adaptation Strategies - total scores</a:t>
            </a:r>
          </a:p>
        </c:rich>
      </c:tx>
      <c:layout>
        <c:manualLayout>
          <c:xMode val="edge"/>
          <c:yMode val="edge"/>
          <c:x val="0.011"/>
          <c:y val="0.0145"/>
        </c:manualLayout>
      </c:layout>
      <c:overlay val="0"/>
      <c:spPr>
        <a:noFill/>
        <a:ln>
          <a:noFill/>
        </a:ln>
      </c:spPr>
    </c:title>
    <c:plotArea>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rgbClr val="5B9BD5"/>
              </a:solidFill>
              <a:ln>
                <a:noFill/>
              </a:ln>
            </c:spPr>
          </c:dPt>
          <c:dPt>
            <c:idx val="2"/>
            <c:invertIfNegative val="0"/>
            <c:spPr>
              <a:solidFill>
                <a:srgbClr val="9E480E"/>
              </a:solidFill>
              <a:ln>
                <a:noFill/>
              </a:ln>
            </c:spPr>
          </c:dPt>
          <c:dPt>
            <c:idx val="3"/>
            <c:invertIfNegative val="0"/>
            <c:spPr>
              <a:solidFill>
                <a:srgbClr val="255E91"/>
              </a:solidFill>
              <a:ln>
                <a:noFill/>
              </a:ln>
            </c:spPr>
          </c:dPt>
          <c:dPt>
            <c:idx val="4"/>
            <c:invertIfNegative val="0"/>
            <c:spPr>
              <a:solidFill>
                <a:srgbClr val="43682B"/>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Lbls>
            <c:numFmt formatCode="General" sourceLinked="1"/>
            <c:showLegendKey val="0"/>
            <c:showVal val="0"/>
            <c:showBubbleSize val="0"/>
            <c:showCatName val="0"/>
            <c:showSerName val="0"/>
            <c:showPercent val="0"/>
          </c:dLbls>
          <c:cat>
            <c:strRef>
              <c:f>'Sect. 12b-d'!$AI$5:$AU$5</c:f>
              <c:strCache/>
            </c:strRef>
          </c:cat>
          <c:val>
            <c:numRef>
              <c:f>'Sect. 12b-d'!$AI$31:$AU$31</c:f>
              <c:numCache/>
            </c:numRef>
          </c:val>
        </c:ser>
        <c:overlap val="-27"/>
        <c:gapWidth val="219"/>
        <c:axId val="38544719"/>
        <c:axId val="11358152"/>
      </c:barChart>
      <c:catAx>
        <c:axId val="3854471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small" sz="900" b="0" i="0" u="none" baseline="0">
                <a:solidFill>
                  <a:schemeClr val="tx1">
                    <a:lumMod val="65000"/>
                    <a:lumOff val="35000"/>
                  </a:schemeClr>
                </a:solidFill>
                <a:latin typeface="Source Sans Pro SemiBold"/>
                <a:ea typeface="Source Sans Pro SemiBold"/>
                <a:cs typeface="Source Sans Pro SemiBold"/>
              </a:defRPr>
            </a:pPr>
          </a:p>
        </c:txPr>
        <c:crossAx val="11358152"/>
        <c:crosses val="autoZero"/>
        <c:auto val="1"/>
        <c:lblOffset val="100"/>
        <c:noMultiLvlLbl val="0"/>
      </c:catAx>
      <c:valAx>
        <c:axId val="11358152"/>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8544719"/>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all" sz="1200" b="0" i="0" u="none" baseline="0">
                <a:solidFill>
                  <a:srgbClr val="000000">
                    <a:lumMod val="50000"/>
                    <a:lumOff val="50000"/>
                  </a:srgbClr>
                </a:solidFill>
                <a:latin typeface="Source Sans Pro SemiBold"/>
                <a:ea typeface="Source Sans Pro SemiBold"/>
                <a:cs typeface="Source Sans Pro SemiBold"/>
              </a:rPr>
              <a:t>goal 1 - mitigation/ sustainability Strategies Total scores</a:t>
            </a:r>
          </a:p>
        </c:rich>
      </c:tx>
      <c:layout>
        <c:manualLayout>
          <c:xMode val="edge"/>
          <c:yMode val="edge"/>
          <c:x val="0.011"/>
          <c:y val="0.0145"/>
        </c:manualLayout>
      </c:layout>
      <c:overlay val="0"/>
      <c:spPr>
        <a:noFill/>
        <a:ln>
          <a:noFill/>
        </a:ln>
      </c:spPr>
    </c:title>
    <c:plotArea>
      <c:layout/>
      <c:barChart>
        <c:barDir val="col"/>
        <c:grouping val="clustered"/>
        <c:varyColors val="0"/>
        <c:ser>
          <c:idx val="0"/>
          <c:order val="0"/>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rgbClr val="FFC000"/>
              </a:solidFill>
              <a:ln>
                <a:noFill/>
              </a:ln>
            </c:spPr>
          </c:dPt>
          <c:dPt>
            <c:idx val="2"/>
            <c:invertIfNegative val="0"/>
            <c:spPr>
              <a:solidFill>
                <a:srgbClr val="264478"/>
              </a:solidFill>
              <a:ln>
                <a:noFill/>
              </a:ln>
            </c:spPr>
          </c:dPt>
          <c:dPt>
            <c:idx val="3"/>
            <c:invertIfNegative val="0"/>
            <c:spPr>
              <a:solidFill>
                <a:srgbClr val="997300"/>
              </a:solidFill>
              <a:ln>
                <a:noFill/>
              </a:ln>
            </c:spPr>
          </c:dPt>
          <c:dPt>
            <c:idx val="4"/>
            <c:invertIfNegative val="0"/>
            <c:spPr>
              <a:solidFill>
                <a:srgbClr val="698ED0"/>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Pt>
            <c:idx val="11"/>
            <c:invertIfNegative val="0"/>
            <c:spPr>
              <a:solidFill>
                <a:schemeClr val="accent2"/>
              </a:solidFill>
              <a:ln>
                <a:noFill/>
              </a:ln>
            </c:spPr>
          </c:dPt>
          <c:dPt>
            <c:idx val="12"/>
            <c:invertIfNegative val="0"/>
            <c:spPr>
              <a:solidFill>
                <a:schemeClr val="accent2"/>
              </a:solidFill>
              <a:ln>
                <a:noFill/>
              </a:ln>
            </c:spPr>
          </c:dPt>
          <c:dLbls>
            <c:numFmt formatCode="General" sourceLinked="1"/>
            <c:showLegendKey val="0"/>
            <c:showVal val="0"/>
            <c:showBubbleSize val="0"/>
            <c:showCatName val="0"/>
            <c:showSerName val="0"/>
            <c:showPercent val="0"/>
          </c:dLbls>
          <c:cat>
            <c:strRef>
              <c:f>'Sect. 12e-g'!$E$5:$Q$5</c:f>
              <c:strCache/>
            </c:strRef>
          </c:cat>
          <c:val>
            <c:numRef>
              <c:f>'Sect. 12e-g'!$E$31:$Q$31</c:f>
              <c:numCache/>
            </c:numRef>
          </c:val>
        </c:ser>
        <c:overlap val="-27"/>
        <c:gapWidth val="219"/>
        <c:axId val="35114505"/>
        <c:axId val="47595090"/>
      </c:barChart>
      <c:catAx>
        <c:axId val="3511450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small" sz="900" b="0" i="0" u="none" baseline="0">
                <a:solidFill>
                  <a:schemeClr val="tx1">
                    <a:lumMod val="65000"/>
                    <a:lumOff val="35000"/>
                  </a:schemeClr>
                </a:solidFill>
                <a:latin typeface="Source Sans Pro SemiBold"/>
                <a:ea typeface="Source Sans Pro SemiBold"/>
                <a:cs typeface="Source Sans Pro SemiBold"/>
              </a:defRPr>
            </a:pPr>
          </a:p>
        </c:txPr>
        <c:crossAx val="47595090"/>
        <c:crosses val="autoZero"/>
        <c:auto val="1"/>
        <c:lblOffset val="100"/>
        <c:noMultiLvlLbl val="0"/>
      </c:catAx>
      <c:valAx>
        <c:axId val="47595090"/>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5114505"/>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 Id="rId7" Type="http://schemas.openxmlformats.org/officeDocument/2006/relationships/chart" Target="/xl/charts/chart15.xml" /><Relationship Id="rId8" Type="http://schemas.openxmlformats.org/officeDocument/2006/relationships/chart" Target="/xl/charts/chart1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35</xdr:row>
      <xdr:rowOff>0</xdr:rowOff>
    </xdr:from>
    <xdr:to>
      <xdr:col>1</xdr:col>
      <xdr:colOff>2714625</xdr:colOff>
      <xdr:row>37</xdr:row>
      <xdr:rowOff>38100</xdr:rowOff>
    </xdr:to>
    <xdr:sp macro="" textlink="">
      <xdr:nvSpPr>
        <xdr:cNvPr id="7" name="Footer Placeholder 9"/>
        <xdr:cNvSpPr txBox="1">
          <a:spLocks/>
        </xdr:cNvSpPr>
      </xdr:nvSpPr>
      <xdr:spPr>
        <a:xfrm>
          <a:off x="219075" y="8696325"/>
          <a:ext cx="2743200" cy="495300"/>
        </a:xfrm>
        <a:prstGeom prst="rect">
          <a:avLst/>
        </a:prstGeom>
        <a:ln>
          <a:noFill/>
        </a:ln>
      </xdr:spPr>
      <xdr:txBody>
        <a:bodyPr vert="horz" wrap="square" lIns="91440" tIns="45720" rIns="91440" bIns="45720" rtlCol="0" anchor="b"/>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n-US" sz="1000" b="1">
              <a:solidFill>
                <a:sysClr val="windowText" lastClr="000000"/>
              </a:solidFill>
              <a:latin typeface="Yu Gothic UI Light" panose="020B0300000000000000" pitchFamily="34" charset="-128"/>
              <a:ea typeface="Yu Gothic UI Light" panose="020B0300000000000000" pitchFamily="34" charset="-128"/>
            </a:rPr>
            <a:t>IBAMA Excel</a:t>
          </a:r>
          <a:r>
            <a:rPr lang="en-US" sz="1000" b="1" baseline="0">
              <a:solidFill>
                <a:sysClr val="windowText" lastClr="000000"/>
              </a:solidFill>
              <a:latin typeface="Yu Gothic UI Light" panose="020B0300000000000000" pitchFamily="34" charset="-128"/>
              <a:ea typeface="Yu Gothic UI Light" panose="020B0300000000000000" pitchFamily="34" charset="-128"/>
            </a:rPr>
            <a:t> Tool - Version 1</a:t>
          </a:r>
        </a:p>
        <a:p>
          <a:pPr algn="l"/>
          <a:r>
            <a:rPr lang="en-US" sz="1000" b="1">
              <a:solidFill>
                <a:sysClr val="windowText" lastClr="000000"/>
              </a:solidFill>
              <a:latin typeface="Yu Gothic UI Light" panose="020B0300000000000000" pitchFamily="34" charset="-128"/>
              <a:ea typeface="Yu Gothic UI Light" panose="020B0300000000000000" pitchFamily="34" charset="-128"/>
            </a:rPr>
            <a:t>© 2020 Ilana Judah. All rights reserved.</a:t>
          </a:r>
          <a:endParaRPr lang="en-CA" sz="1000" b="1">
            <a:solidFill>
              <a:sysClr val="windowText" lastClr="000000"/>
            </a:solidFill>
            <a:latin typeface="Yu Gothic UI Light" panose="020B0300000000000000" pitchFamily="34" charset="-128"/>
            <a:ea typeface="Yu Gothic UI Light" panose="020B0300000000000000" pitchFamily="34" charset="-128"/>
          </a:endParaRPr>
        </a:p>
      </xdr:txBody>
    </xdr:sp>
    <xdr:clientData/>
  </xdr:twoCellAnchor>
  <xdr:twoCellAnchor editAs="oneCell">
    <xdr:from>
      <xdr:col>1</xdr:col>
      <xdr:colOff>9525</xdr:colOff>
      <xdr:row>1</xdr:row>
      <xdr:rowOff>28575</xdr:rowOff>
    </xdr:from>
    <xdr:to>
      <xdr:col>1</xdr:col>
      <xdr:colOff>7581900</xdr:colOff>
      <xdr:row>23</xdr:row>
      <xdr:rowOff>123825</xdr:rowOff>
    </xdr:to>
    <xdr:pic>
      <xdr:nvPicPr>
        <xdr:cNvPr id="10"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57175" y="219075"/>
          <a:ext cx="7581900" cy="4171950"/>
        </a:xfrm>
        <a:prstGeom prst="rect">
          <a:avLst/>
        </a:prstGeom>
        <a:ln>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0.33175</cdr:x>
      <cdr:y>0.474</cdr:y>
    </cdr:from>
    <cdr:to>
      <cdr:x>0.48525</cdr:x>
      <cdr:y>0.5275</cdr:y>
    </cdr:to>
    <cdr:grpSp>
      <cdr:nvGrpSpPr>
        <cdr:cNvPr id="2" name="Group 1"/>
        <cdr:cNvGrpSpPr/>
      </cdr:nvGrpSpPr>
      <cdr:grpSpPr>
        <a:xfrm>
          <a:off x="2809875" y="2571750"/>
          <a:ext cx="1304925" cy="285750"/>
          <a:chOff x="2986221" y="2436646"/>
          <a:chExt cx="1381148" cy="275152"/>
        </a:xfrm>
      </cdr:grpSpPr>
      <cdr:cxnSp macro="">
        <cdr:nvCxnSpPr>
          <cdr:cNvPr id="4" name="Straight Arrow Connector 3"/>
          <cdr:cNvCxnSpPr/>
        </cdr:nvCxnSpPr>
        <cdr:spPr>
          <a:xfrm flipH="1">
            <a:off x="2986221" y="2711798"/>
            <a:ext cx="1381148" cy="0"/>
          </a:xfrm>
          <a:prstGeom prst="straightConnector1">
            <a:avLst/>
          </a:prstGeom>
          <a:ln>
            <a:solidFill>
              <a:schemeClr val="bg2">
                <a:lumMod val="50000"/>
              </a:schemeClr>
            </a:solidFill>
            <a:headEnd type="none"/>
            <a:tailEnd type="triangle"/>
          </a:ln>
        </cdr:spPr>
        <cdr:style>
          <a:lnRef idx="3">
            <a:schemeClr val="accent1"/>
          </a:lnRef>
          <a:fillRef idx="0">
            <a:schemeClr val="accent1"/>
          </a:fillRef>
          <a:effectRef idx="2">
            <a:schemeClr val="accent1"/>
          </a:effectRef>
          <a:fontRef idx="minor">
            <a:schemeClr val="tx1"/>
          </a:fontRef>
        </cdr:style>
      </cdr:cxnSp>
      <cdr:sp macro="" textlink="">
        <cdr:nvSpPr>
          <cdr:cNvPr id="6" name="TextBox 5"/>
          <cdr:cNvSpPr txBox="1"/>
        </cdr:nvSpPr>
        <cdr:spPr>
          <a:xfrm>
            <a:off x="3340831" y="2436646"/>
            <a:ext cx="703004" cy="217026"/>
          </a:xfrm>
          <a:prstGeom prst="rect">
            <a:avLst/>
          </a:prstGeom>
          <a:solidFill>
            <a:srgbClr val="FFFFFF"/>
          </a:solidFill>
          <a:ln>
            <a:noFill/>
          </a:ln>
        </cdr:spPr>
        <cdr:txBody>
          <a:bodyPr vertOverflow="clip" wrap="square" rtlCol="0"/>
          <a:lstStyle/>
          <a:p>
            <a:r>
              <a:rPr lang="en-CA" sz="1000" b="1">
                <a:solidFill>
                  <a:schemeClr val="tx1">
                    <a:lumMod val="65000"/>
                    <a:lumOff val="35000"/>
                  </a:schemeClr>
                </a:solidFill>
                <a:latin typeface="Source Sans Pro Light" panose="020B0403030403020204" pitchFamily="34" charset="0"/>
              </a:rPr>
              <a:t>BETTER</a:t>
            </a:r>
          </a:p>
        </cdr:txBody>
      </cdr:sp>
    </cdr:grp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xdr:rowOff>
    </xdr:from>
    <xdr:to>
      <xdr:col>13</xdr:col>
      <xdr:colOff>171450</xdr:colOff>
      <xdr:row>28</xdr:row>
      <xdr:rowOff>95250</xdr:rowOff>
    </xdr:to>
    <xdr:graphicFrame macro="">
      <xdr:nvGraphicFramePr>
        <xdr:cNvPr id="4" name="Chart 3"/>
        <xdr:cNvGraphicFramePr/>
      </xdr:nvGraphicFramePr>
      <xdr:xfrm>
        <a:off x="66675" y="19050"/>
        <a:ext cx="8029575" cy="5410200"/>
      </xdr:xfrm>
      <a:graphic>
        <a:graphicData uri="http://schemas.openxmlformats.org/drawingml/2006/chart">
          <c:chart xmlns:c="http://schemas.openxmlformats.org/drawingml/2006/chart" r:id="rId1"/>
        </a:graphicData>
      </a:graphic>
    </xdr:graphicFrame>
    <xdr:clientData/>
  </xdr:twoCellAnchor>
  <xdr:twoCellAnchor>
    <xdr:from>
      <xdr:col>13</xdr:col>
      <xdr:colOff>180975</xdr:colOff>
      <xdr:row>0</xdr:row>
      <xdr:rowOff>19050</xdr:rowOff>
    </xdr:from>
    <xdr:to>
      <xdr:col>27</xdr:col>
      <xdr:colOff>142875</xdr:colOff>
      <xdr:row>28</xdr:row>
      <xdr:rowOff>123825</xdr:rowOff>
    </xdr:to>
    <xdr:graphicFrame macro="">
      <xdr:nvGraphicFramePr>
        <xdr:cNvPr id="5" name="Chart 4"/>
        <xdr:cNvGraphicFramePr/>
      </xdr:nvGraphicFramePr>
      <xdr:xfrm>
        <a:off x="8105775" y="19050"/>
        <a:ext cx="8496300" cy="543877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28</xdr:row>
      <xdr:rowOff>142875</xdr:rowOff>
    </xdr:from>
    <xdr:to>
      <xdr:col>13</xdr:col>
      <xdr:colOff>171450</xdr:colOff>
      <xdr:row>57</xdr:row>
      <xdr:rowOff>28575</xdr:rowOff>
    </xdr:to>
    <xdr:graphicFrame macro="">
      <xdr:nvGraphicFramePr>
        <xdr:cNvPr id="10" name="Chart 9"/>
        <xdr:cNvGraphicFramePr/>
      </xdr:nvGraphicFramePr>
      <xdr:xfrm>
        <a:off x="66675" y="5476875"/>
        <a:ext cx="8029575" cy="5410200"/>
      </xdr:xfrm>
      <a:graphic>
        <a:graphicData uri="http://schemas.openxmlformats.org/drawingml/2006/chart">
          <c:chart xmlns:c="http://schemas.openxmlformats.org/drawingml/2006/chart" r:id="rId3"/>
        </a:graphicData>
      </a:graphic>
    </xdr:graphicFrame>
    <xdr:clientData/>
  </xdr:twoCellAnchor>
  <xdr:twoCellAnchor>
    <xdr:from>
      <xdr:col>13</xdr:col>
      <xdr:colOff>180975</xdr:colOff>
      <xdr:row>28</xdr:row>
      <xdr:rowOff>142875</xdr:rowOff>
    </xdr:from>
    <xdr:to>
      <xdr:col>27</xdr:col>
      <xdr:colOff>142875</xdr:colOff>
      <xdr:row>57</xdr:row>
      <xdr:rowOff>57150</xdr:rowOff>
    </xdr:to>
    <xdr:graphicFrame macro="">
      <xdr:nvGraphicFramePr>
        <xdr:cNvPr id="11" name="Chart 10"/>
        <xdr:cNvGraphicFramePr/>
      </xdr:nvGraphicFramePr>
      <xdr:xfrm>
        <a:off x="8105775" y="5476875"/>
        <a:ext cx="8496300" cy="5438775"/>
      </xdr:xfrm>
      <a:graphic>
        <a:graphicData uri="http://schemas.openxmlformats.org/drawingml/2006/chart">
          <c:chart xmlns:c="http://schemas.openxmlformats.org/drawingml/2006/chart" r:id="rId4"/>
        </a:graphicData>
      </a:graphic>
    </xdr:graphicFrame>
    <xdr:clientData/>
  </xdr:twoCellAnchor>
  <xdr:twoCellAnchor>
    <xdr:from>
      <xdr:col>13</xdr:col>
      <xdr:colOff>180975</xdr:colOff>
      <xdr:row>57</xdr:row>
      <xdr:rowOff>85725</xdr:rowOff>
    </xdr:from>
    <xdr:to>
      <xdr:col>27</xdr:col>
      <xdr:colOff>142875</xdr:colOff>
      <xdr:row>86</xdr:row>
      <xdr:rowOff>0</xdr:rowOff>
    </xdr:to>
    <xdr:graphicFrame macro="">
      <xdr:nvGraphicFramePr>
        <xdr:cNvPr id="12" name="Chart 11"/>
        <xdr:cNvGraphicFramePr/>
      </xdr:nvGraphicFramePr>
      <xdr:xfrm>
        <a:off x="8105775" y="10944225"/>
        <a:ext cx="8496300" cy="5438775"/>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57</xdr:row>
      <xdr:rowOff>76200</xdr:rowOff>
    </xdr:from>
    <xdr:to>
      <xdr:col>13</xdr:col>
      <xdr:colOff>171450</xdr:colOff>
      <xdr:row>85</xdr:row>
      <xdr:rowOff>152400</xdr:rowOff>
    </xdr:to>
    <xdr:graphicFrame macro="">
      <xdr:nvGraphicFramePr>
        <xdr:cNvPr id="13" name="Chart 12"/>
        <xdr:cNvGraphicFramePr/>
      </xdr:nvGraphicFramePr>
      <xdr:xfrm>
        <a:off x="66675" y="10934700"/>
        <a:ext cx="8029575" cy="541020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86</xdr:row>
      <xdr:rowOff>38100</xdr:rowOff>
    </xdr:from>
    <xdr:to>
      <xdr:col>13</xdr:col>
      <xdr:colOff>171450</xdr:colOff>
      <xdr:row>114</xdr:row>
      <xdr:rowOff>104775</xdr:rowOff>
    </xdr:to>
    <xdr:graphicFrame macro="">
      <xdr:nvGraphicFramePr>
        <xdr:cNvPr id="14" name="Chart 13"/>
        <xdr:cNvGraphicFramePr/>
      </xdr:nvGraphicFramePr>
      <xdr:xfrm>
        <a:off x="66675" y="16421100"/>
        <a:ext cx="8029575" cy="5400675"/>
      </xdr:xfrm>
      <a:graphic>
        <a:graphicData uri="http://schemas.openxmlformats.org/drawingml/2006/chart">
          <c:chart xmlns:c="http://schemas.openxmlformats.org/drawingml/2006/chart" r:id="rId7"/>
        </a:graphicData>
      </a:graphic>
    </xdr:graphicFrame>
    <xdr:clientData/>
  </xdr:twoCellAnchor>
  <xdr:twoCellAnchor>
    <xdr:from>
      <xdr:col>13</xdr:col>
      <xdr:colOff>180975</xdr:colOff>
      <xdr:row>86</xdr:row>
      <xdr:rowOff>38100</xdr:rowOff>
    </xdr:from>
    <xdr:to>
      <xdr:col>27</xdr:col>
      <xdr:colOff>142875</xdr:colOff>
      <xdr:row>114</xdr:row>
      <xdr:rowOff>133350</xdr:rowOff>
    </xdr:to>
    <xdr:graphicFrame macro="">
      <xdr:nvGraphicFramePr>
        <xdr:cNvPr id="15" name="Chart 14"/>
        <xdr:cNvGraphicFramePr/>
      </xdr:nvGraphicFramePr>
      <xdr:xfrm>
        <a:off x="8105775" y="16421100"/>
        <a:ext cx="8496300" cy="5429250"/>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0.33175</cdr:x>
      <cdr:y>0.474</cdr:y>
    </cdr:from>
    <cdr:to>
      <cdr:x>0.48525</cdr:x>
      <cdr:y>0.5275</cdr:y>
    </cdr:to>
    <cdr:grpSp>
      <cdr:nvGrpSpPr>
        <cdr:cNvPr id="2" name="Group 1"/>
        <cdr:cNvGrpSpPr/>
      </cdr:nvGrpSpPr>
      <cdr:grpSpPr>
        <a:xfrm>
          <a:off x="2809875" y="2571750"/>
          <a:ext cx="1304925" cy="295275"/>
          <a:chOff x="2986221" y="2436647"/>
          <a:chExt cx="1381148" cy="275151"/>
        </a:xfrm>
      </cdr:grpSpPr>
      <cdr:cxnSp macro="">
        <cdr:nvCxnSpPr>
          <cdr:cNvPr id="4" name="Straight Arrow Connector 3"/>
          <cdr:cNvCxnSpPr/>
        </cdr:nvCxnSpPr>
        <cdr:spPr>
          <a:xfrm flipH="1">
            <a:off x="2986221" y="2711798"/>
            <a:ext cx="1381148" cy="0"/>
          </a:xfrm>
          <a:prstGeom prst="straightConnector1">
            <a:avLst/>
          </a:prstGeom>
          <a:ln>
            <a:solidFill>
              <a:schemeClr val="bg2">
                <a:lumMod val="50000"/>
              </a:schemeClr>
            </a:solidFill>
            <a:headEnd type="none"/>
            <a:tailEnd type="triangle"/>
          </a:ln>
        </cdr:spPr>
        <cdr:style>
          <a:lnRef idx="3">
            <a:schemeClr val="accent1"/>
          </a:lnRef>
          <a:fillRef idx="0">
            <a:schemeClr val="accent1"/>
          </a:fillRef>
          <a:effectRef idx="2">
            <a:schemeClr val="accent1"/>
          </a:effectRef>
          <a:fontRef idx="minor">
            <a:schemeClr val="tx1"/>
          </a:fontRef>
        </cdr:style>
      </cdr:cxnSp>
      <cdr:sp macro="" textlink="">
        <cdr:nvSpPr>
          <cdr:cNvPr id="6" name="TextBox 5"/>
          <cdr:cNvSpPr txBox="1"/>
        </cdr:nvSpPr>
        <cdr:spPr>
          <a:xfrm>
            <a:off x="3340831" y="2436647"/>
            <a:ext cx="658117" cy="207877"/>
          </a:xfrm>
          <a:prstGeom prst="rect">
            <a:avLst/>
          </a:prstGeom>
          <a:solidFill>
            <a:srgbClr val="FFFFFF"/>
          </a:solidFill>
          <a:ln>
            <a:noFill/>
          </a:ln>
        </cdr:spPr>
        <cdr:txBody>
          <a:bodyPr vertOverflow="clip" wrap="square" rtlCol="0"/>
          <a:lstStyle/>
          <a:p>
            <a:r>
              <a:rPr lang="en-CA" sz="1000" b="1">
                <a:solidFill>
                  <a:schemeClr val="tx1">
                    <a:lumMod val="65000"/>
                    <a:lumOff val="35000"/>
                  </a:schemeClr>
                </a:solidFill>
                <a:latin typeface="Source Sans Pro Light" panose="020B0403030403020204" pitchFamily="34" charset="0"/>
              </a:rPr>
              <a:t>BETTER</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0.33175</cdr:x>
      <cdr:y>0.474</cdr:y>
    </cdr:from>
    <cdr:to>
      <cdr:x>0.48525</cdr:x>
      <cdr:y>0.5275</cdr:y>
    </cdr:to>
    <cdr:grpSp>
      <cdr:nvGrpSpPr>
        <cdr:cNvPr id="2" name="Group 1"/>
        <cdr:cNvGrpSpPr/>
      </cdr:nvGrpSpPr>
      <cdr:grpSpPr>
        <a:xfrm>
          <a:off x="2809875" y="2571750"/>
          <a:ext cx="1304925" cy="295275"/>
          <a:chOff x="2986221" y="2436647"/>
          <a:chExt cx="1381148" cy="275151"/>
        </a:xfrm>
      </cdr:grpSpPr>
      <cdr:cxnSp macro="">
        <cdr:nvCxnSpPr>
          <cdr:cNvPr id="4" name="Straight Arrow Connector 3"/>
          <cdr:cNvCxnSpPr/>
        </cdr:nvCxnSpPr>
        <cdr:spPr>
          <a:xfrm flipH="1">
            <a:off x="2986221" y="2711798"/>
            <a:ext cx="1381148" cy="0"/>
          </a:xfrm>
          <a:prstGeom prst="straightConnector1">
            <a:avLst/>
          </a:prstGeom>
          <a:ln>
            <a:solidFill>
              <a:schemeClr val="bg2">
                <a:lumMod val="50000"/>
              </a:schemeClr>
            </a:solidFill>
            <a:headEnd type="none"/>
            <a:tailEnd type="triangle"/>
          </a:ln>
        </cdr:spPr>
        <cdr:style>
          <a:lnRef idx="3">
            <a:schemeClr val="accent1"/>
          </a:lnRef>
          <a:fillRef idx="0">
            <a:schemeClr val="accent1"/>
          </a:fillRef>
          <a:effectRef idx="2">
            <a:schemeClr val="accent1"/>
          </a:effectRef>
          <a:fontRef idx="minor">
            <a:schemeClr val="tx1"/>
          </a:fontRef>
        </cdr:style>
      </cdr:cxnSp>
      <cdr:sp macro="" textlink="">
        <cdr:nvSpPr>
          <cdr:cNvPr id="6" name="TextBox 5"/>
          <cdr:cNvSpPr txBox="1"/>
        </cdr:nvSpPr>
        <cdr:spPr>
          <a:xfrm>
            <a:off x="3340831" y="2436647"/>
            <a:ext cx="652938" cy="184558"/>
          </a:xfrm>
          <a:prstGeom prst="rect">
            <a:avLst/>
          </a:prstGeom>
          <a:solidFill>
            <a:srgbClr val="FFFFFF"/>
          </a:solidFill>
          <a:ln>
            <a:noFill/>
          </a:ln>
        </cdr:spPr>
        <cdr:txBody>
          <a:bodyPr vertOverflow="clip" wrap="square" rtlCol="0"/>
          <a:lstStyle/>
          <a:p>
            <a:r>
              <a:rPr lang="en-CA" sz="1000" b="1">
                <a:solidFill>
                  <a:schemeClr val="tx1">
                    <a:lumMod val="65000"/>
                    <a:lumOff val="35000"/>
                  </a:schemeClr>
                </a:solidFill>
                <a:latin typeface="Source Sans Pro Light" panose="020B0403030403020204" pitchFamily="34" charset="0"/>
              </a:rPr>
              <a:t>BETTER</a:t>
            </a:r>
          </a:p>
        </cdr:txBody>
      </cdr:sp>
    </cdr:grp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0.33175</cdr:x>
      <cdr:y>0.474</cdr:y>
    </cdr:from>
    <cdr:to>
      <cdr:x>0.48525</cdr:x>
      <cdr:y>0.5275</cdr:y>
    </cdr:to>
    <cdr:grpSp>
      <cdr:nvGrpSpPr>
        <cdr:cNvPr id="2" name="Group 1"/>
        <cdr:cNvGrpSpPr/>
      </cdr:nvGrpSpPr>
      <cdr:grpSpPr>
        <a:xfrm>
          <a:off x="2809875" y="2581275"/>
          <a:ext cx="1304925" cy="295275"/>
          <a:chOff x="2986221" y="2436646"/>
          <a:chExt cx="1381148" cy="275152"/>
        </a:xfrm>
      </cdr:grpSpPr>
      <cdr:cxnSp macro="">
        <cdr:nvCxnSpPr>
          <cdr:cNvPr id="4" name="Straight Arrow Connector 3"/>
          <cdr:cNvCxnSpPr/>
        </cdr:nvCxnSpPr>
        <cdr:spPr>
          <a:xfrm flipH="1">
            <a:off x="2986221" y="2711798"/>
            <a:ext cx="1381148" cy="0"/>
          </a:xfrm>
          <a:prstGeom prst="straightConnector1">
            <a:avLst/>
          </a:prstGeom>
          <a:ln>
            <a:solidFill>
              <a:schemeClr val="bg2">
                <a:lumMod val="50000"/>
              </a:schemeClr>
            </a:solidFill>
            <a:headEnd type="none"/>
            <a:tailEnd type="triangle"/>
          </a:ln>
        </cdr:spPr>
        <cdr:style>
          <a:lnRef idx="3">
            <a:schemeClr val="accent1"/>
          </a:lnRef>
          <a:fillRef idx="0">
            <a:schemeClr val="accent1"/>
          </a:fillRef>
          <a:effectRef idx="2">
            <a:schemeClr val="accent1"/>
          </a:effectRef>
          <a:fontRef idx="minor">
            <a:schemeClr val="tx1"/>
          </a:fontRef>
        </cdr:style>
      </cdr:cxnSp>
      <cdr:sp macro="" textlink="">
        <cdr:nvSpPr>
          <cdr:cNvPr id="6" name="TextBox 5"/>
          <cdr:cNvSpPr txBox="1"/>
        </cdr:nvSpPr>
        <cdr:spPr>
          <a:xfrm>
            <a:off x="3340831" y="2436646"/>
            <a:ext cx="735461" cy="209872"/>
          </a:xfrm>
          <a:prstGeom prst="rect">
            <a:avLst/>
          </a:prstGeom>
          <a:solidFill>
            <a:srgbClr val="FFFFFF"/>
          </a:solidFill>
          <a:ln>
            <a:noFill/>
          </a:ln>
        </cdr:spPr>
        <cdr:txBody>
          <a:bodyPr vertOverflow="clip" wrap="square" rtlCol="0"/>
          <a:lstStyle/>
          <a:p>
            <a:r>
              <a:rPr lang="en-CA" sz="1000" b="1">
                <a:solidFill>
                  <a:schemeClr val="tx1">
                    <a:lumMod val="65000"/>
                    <a:lumOff val="35000"/>
                  </a:schemeClr>
                </a:solidFill>
                <a:latin typeface="Source Sans Pro Light" panose="020B0403030403020204" pitchFamily="34" charset="0"/>
              </a:rPr>
              <a:t>BETTER</a:t>
            </a:r>
          </a:p>
        </cdr:txBody>
      </cdr:sp>
    </cdr:grp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0.33175</cdr:x>
      <cdr:y>0.474</cdr:y>
    </cdr:from>
    <cdr:to>
      <cdr:x>0.48525</cdr:x>
      <cdr:y>0.5275</cdr:y>
    </cdr:to>
    <cdr:grpSp>
      <cdr:nvGrpSpPr>
        <cdr:cNvPr id="2" name="Group 1"/>
        <cdr:cNvGrpSpPr/>
      </cdr:nvGrpSpPr>
      <cdr:grpSpPr>
        <a:xfrm>
          <a:off x="2809875" y="2571750"/>
          <a:ext cx="1304925" cy="295275"/>
          <a:chOff x="2986221" y="2436646"/>
          <a:chExt cx="1381148" cy="275152"/>
        </a:xfrm>
      </cdr:grpSpPr>
      <cdr:cxnSp macro="">
        <cdr:nvCxnSpPr>
          <cdr:cNvPr id="4" name="Straight Arrow Connector 3"/>
          <cdr:cNvCxnSpPr/>
        </cdr:nvCxnSpPr>
        <cdr:spPr>
          <a:xfrm flipH="1">
            <a:off x="2986221" y="2711798"/>
            <a:ext cx="1381148" cy="0"/>
          </a:xfrm>
          <a:prstGeom prst="straightConnector1">
            <a:avLst/>
          </a:prstGeom>
          <a:ln>
            <a:solidFill>
              <a:schemeClr val="bg2">
                <a:lumMod val="50000"/>
              </a:schemeClr>
            </a:solidFill>
            <a:headEnd type="none"/>
            <a:tailEnd type="triangle"/>
          </a:ln>
        </cdr:spPr>
        <cdr:style>
          <a:lnRef idx="3">
            <a:schemeClr val="accent1"/>
          </a:lnRef>
          <a:fillRef idx="0">
            <a:schemeClr val="accent1"/>
          </a:fillRef>
          <a:effectRef idx="2">
            <a:schemeClr val="accent1"/>
          </a:effectRef>
          <a:fontRef idx="minor">
            <a:schemeClr val="tx1"/>
          </a:fontRef>
        </cdr:style>
      </cdr:cxnSp>
      <cdr:sp macro="" textlink="">
        <cdr:nvSpPr>
          <cdr:cNvPr id="6" name="TextBox 5"/>
          <cdr:cNvSpPr txBox="1"/>
        </cdr:nvSpPr>
        <cdr:spPr>
          <a:xfrm>
            <a:off x="3340831" y="2436646"/>
            <a:ext cx="708529" cy="214687"/>
          </a:xfrm>
          <a:prstGeom prst="rect">
            <a:avLst/>
          </a:prstGeom>
          <a:solidFill>
            <a:srgbClr val="FFFFFF"/>
          </a:solidFill>
          <a:ln>
            <a:noFill/>
          </a:ln>
        </cdr:spPr>
        <cdr:txBody>
          <a:bodyPr vertOverflow="clip" wrap="square" rtlCol="0"/>
          <a:lstStyle/>
          <a:p>
            <a:r>
              <a:rPr lang="en-CA" sz="1000" b="1">
                <a:solidFill>
                  <a:schemeClr val="tx1">
                    <a:lumMod val="65000"/>
                    <a:lumOff val="35000"/>
                  </a:schemeClr>
                </a:solidFill>
                <a:latin typeface="Source Sans Pro Light" panose="020B0403030403020204" pitchFamily="34" charset="0"/>
              </a:rPr>
              <a:t>BETTER</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86</xdr:row>
      <xdr:rowOff>28575</xdr:rowOff>
    </xdr:from>
    <xdr:to>
      <xdr:col>27</xdr:col>
      <xdr:colOff>142875</xdr:colOff>
      <xdr:row>114</xdr:row>
      <xdr:rowOff>133350</xdr:rowOff>
    </xdr:to>
    <xdr:graphicFrame macro="">
      <xdr:nvGraphicFramePr>
        <xdr:cNvPr id="8" name="Chart 7"/>
        <xdr:cNvGraphicFramePr/>
      </xdr:nvGraphicFramePr>
      <xdr:xfrm>
        <a:off x="8105775" y="16411575"/>
        <a:ext cx="8496300" cy="54387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86</xdr:row>
      <xdr:rowOff>19050</xdr:rowOff>
    </xdr:from>
    <xdr:to>
      <xdr:col>13</xdr:col>
      <xdr:colOff>171450</xdr:colOff>
      <xdr:row>114</xdr:row>
      <xdr:rowOff>85725</xdr:rowOff>
    </xdr:to>
    <xdr:graphicFrame macro="">
      <xdr:nvGraphicFramePr>
        <xdr:cNvPr id="9" name="Chart 8"/>
        <xdr:cNvGraphicFramePr/>
      </xdr:nvGraphicFramePr>
      <xdr:xfrm>
        <a:off x="66675" y="16402050"/>
        <a:ext cx="8029575" cy="540067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0</xdr:row>
      <xdr:rowOff>19050</xdr:rowOff>
    </xdr:from>
    <xdr:to>
      <xdr:col>13</xdr:col>
      <xdr:colOff>171450</xdr:colOff>
      <xdr:row>28</xdr:row>
      <xdr:rowOff>95250</xdr:rowOff>
    </xdr:to>
    <xdr:graphicFrame macro="">
      <xdr:nvGraphicFramePr>
        <xdr:cNvPr id="14" name="Chart 13"/>
        <xdr:cNvGraphicFramePr/>
      </xdr:nvGraphicFramePr>
      <xdr:xfrm>
        <a:off x="66675" y="19050"/>
        <a:ext cx="8029575" cy="5410200"/>
      </xdr:xfrm>
      <a:graphic>
        <a:graphicData uri="http://schemas.openxmlformats.org/drawingml/2006/chart">
          <c:chart xmlns:c="http://schemas.openxmlformats.org/drawingml/2006/chart" r:id="rId3"/>
        </a:graphicData>
      </a:graphic>
    </xdr:graphicFrame>
    <xdr:clientData/>
  </xdr:twoCellAnchor>
  <xdr:twoCellAnchor>
    <xdr:from>
      <xdr:col>13</xdr:col>
      <xdr:colOff>180975</xdr:colOff>
      <xdr:row>0</xdr:row>
      <xdr:rowOff>19050</xdr:rowOff>
    </xdr:from>
    <xdr:to>
      <xdr:col>27</xdr:col>
      <xdr:colOff>142875</xdr:colOff>
      <xdr:row>28</xdr:row>
      <xdr:rowOff>123825</xdr:rowOff>
    </xdr:to>
    <xdr:graphicFrame macro="">
      <xdr:nvGraphicFramePr>
        <xdr:cNvPr id="17" name="Chart 16"/>
        <xdr:cNvGraphicFramePr/>
      </xdr:nvGraphicFramePr>
      <xdr:xfrm>
        <a:off x="8105775" y="19050"/>
        <a:ext cx="8496300" cy="5438775"/>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28</xdr:row>
      <xdr:rowOff>142875</xdr:rowOff>
    </xdr:from>
    <xdr:to>
      <xdr:col>13</xdr:col>
      <xdr:colOff>171450</xdr:colOff>
      <xdr:row>57</xdr:row>
      <xdr:rowOff>28575</xdr:rowOff>
    </xdr:to>
    <xdr:graphicFrame macro="">
      <xdr:nvGraphicFramePr>
        <xdr:cNvPr id="18" name="Chart 17"/>
        <xdr:cNvGraphicFramePr/>
      </xdr:nvGraphicFramePr>
      <xdr:xfrm>
        <a:off x="66675" y="5476875"/>
        <a:ext cx="8029575" cy="5410200"/>
      </xdr:xfrm>
      <a:graphic>
        <a:graphicData uri="http://schemas.openxmlformats.org/drawingml/2006/chart">
          <c:chart xmlns:c="http://schemas.openxmlformats.org/drawingml/2006/chart" r:id="rId5"/>
        </a:graphicData>
      </a:graphic>
    </xdr:graphicFrame>
    <xdr:clientData/>
  </xdr:twoCellAnchor>
  <xdr:twoCellAnchor>
    <xdr:from>
      <xdr:col>13</xdr:col>
      <xdr:colOff>180975</xdr:colOff>
      <xdr:row>28</xdr:row>
      <xdr:rowOff>142875</xdr:rowOff>
    </xdr:from>
    <xdr:to>
      <xdr:col>27</xdr:col>
      <xdr:colOff>142875</xdr:colOff>
      <xdr:row>57</xdr:row>
      <xdr:rowOff>66675</xdr:rowOff>
    </xdr:to>
    <xdr:graphicFrame macro="">
      <xdr:nvGraphicFramePr>
        <xdr:cNvPr id="19" name="Chart 18"/>
        <xdr:cNvGraphicFramePr/>
      </xdr:nvGraphicFramePr>
      <xdr:xfrm>
        <a:off x="8105775" y="5476875"/>
        <a:ext cx="8496300" cy="5448300"/>
      </xdr:xfrm>
      <a:graphic>
        <a:graphicData uri="http://schemas.openxmlformats.org/drawingml/2006/chart">
          <c:chart xmlns:c="http://schemas.openxmlformats.org/drawingml/2006/chart" r:id="rId6"/>
        </a:graphicData>
      </a:graphic>
    </xdr:graphicFrame>
    <xdr:clientData/>
  </xdr:twoCellAnchor>
  <xdr:twoCellAnchor>
    <xdr:from>
      <xdr:col>13</xdr:col>
      <xdr:colOff>180975</xdr:colOff>
      <xdr:row>57</xdr:row>
      <xdr:rowOff>85725</xdr:rowOff>
    </xdr:from>
    <xdr:to>
      <xdr:col>27</xdr:col>
      <xdr:colOff>142875</xdr:colOff>
      <xdr:row>86</xdr:row>
      <xdr:rowOff>0</xdr:rowOff>
    </xdr:to>
    <xdr:graphicFrame macro="">
      <xdr:nvGraphicFramePr>
        <xdr:cNvPr id="20" name="Chart 19"/>
        <xdr:cNvGraphicFramePr/>
      </xdr:nvGraphicFramePr>
      <xdr:xfrm>
        <a:off x="8105775" y="10944225"/>
        <a:ext cx="8496300" cy="5438775"/>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57</xdr:row>
      <xdr:rowOff>85725</xdr:rowOff>
    </xdr:from>
    <xdr:to>
      <xdr:col>13</xdr:col>
      <xdr:colOff>171450</xdr:colOff>
      <xdr:row>85</xdr:row>
      <xdr:rowOff>161925</xdr:rowOff>
    </xdr:to>
    <xdr:graphicFrame macro="">
      <xdr:nvGraphicFramePr>
        <xdr:cNvPr id="21" name="Chart 20"/>
        <xdr:cNvGraphicFramePr/>
      </xdr:nvGraphicFramePr>
      <xdr:xfrm>
        <a:off x="66675" y="10944225"/>
        <a:ext cx="8029575" cy="5410200"/>
      </xdr:xfrm>
      <a:graphic>
        <a:graphicData uri="http://schemas.openxmlformats.org/drawingml/2006/chart">
          <c:chart xmlns:c="http://schemas.openxmlformats.org/drawingml/2006/chart" r:id="rId8"/>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0.33175</cdr:x>
      <cdr:y>0.474</cdr:y>
    </cdr:from>
    <cdr:to>
      <cdr:x>0.48525</cdr:x>
      <cdr:y>0.5275</cdr:y>
    </cdr:to>
    <cdr:grpSp>
      <cdr:nvGrpSpPr>
        <cdr:cNvPr id="2" name="Group 1"/>
        <cdr:cNvGrpSpPr/>
      </cdr:nvGrpSpPr>
      <cdr:grpSpPr>
        <a:xfrm>
          <a:off x="2809875" y="2571750"/>
          <a:ext cx="1304925" cy="295275"/>
          <a:chOff x="2986221" y="2436646"/>
          <a:chExt cx="1381148" cy="275152"/>
        </a:xfrm>
      </cdr:grpSpPr>
      <cdr:cxnSp macro="">
        <cdr:nvCxnSpPr>
          <cdr:cNvPr id="4" name="Straight Arrow Connector 3"/>
          <cdr:cNvCxnSpPr/>
        </cdr:nvCxnSpPr>
        <cdr:spPr>
          <a:xfrm flipH="1">
            <a:off x="2986221" y="2711798"/>
            <a:ext cx="1381148" cy="0"/>
          </a:xfrm>
          <a:prstGeom prst="straightConnector1">
            <a:avLst/>
          </a:prstGeom>
          <a:ln>
            <a:solidFill>
              <a:schemeClr val="bg2">
                <a:lumMod val="50000"/>
              </a:schemeClr>
            </a:solidFill>
            <a:headEnd type="none"/>
            <a:tailEnd type="triangle"/>
          </a:ln>
        </cdr:spPr>
        <cdr:style>
          <a:lnRef idx="3">
            <a:schemeClr val="accent1"/>
          </a:lnRef>
          <a:fillRef idx="0">
            <a:schemeClr val="accent1"/>
          </a:fillRef>
          <a:effectRef idx="2">
            <a:schemeClr val="accent1"/>
          </a:effectRef>
          <a:fontRef idx="minor">
            <a:schemeClr val="tx1"/>
          </a:fontRef>
        </cdr:style>
      </cdr:cxnSp>
      <cdr:sp macro="" textlink="">
        <cdr:nvSpPr>
          <cdr:cNvPr id="6" name="TextBox 5"/>
          <cdr:cNvSpPr txBox="1"/>
        </cdr:nvSpPr>
        <cdr:spPr>
          <a:xfrm>
            <a:off x="3340831" y="2436646"/>
            <a:ext cx="680561" cy="204576"/>
          </a:xfrm>
          <a:prstGeom prst="rect">
            <a:avLst/>
          </a:prstGeom>
          <a:solidFill>
            <a:srgbClr val="FFFFFF"/>
          </a:solidFill>
          <a:ln>
            <a:noFill/>
          </a:ln>
        </cdr:spPr>
        <cdr:txBody>
          <a:bodyPr vertOverflow="clip" wrap="square" rtlCol="0"/>
          <a:lstStyle/>
          <a:p>
            <a:r>
              <a:rPr lang="en-CA" sz="1000" b="1">
                <a:solidFill>
                  <a:schemeClr val="tx1">
                    <a:lumMod val="65000"/>
                    <a:lumOff val="35000"/>
                  </a:schemeClr>
                </a:solidFill>
                <a:latin typeface="Source Sans Pro Light" panose="020B0403030403020204" pitchFamily="34" charset="0"/>
              </a:rPr>
              <a:t>BETTER</a:t>
            </a:r>
          </a:p>
        </cdr:txBody>
      </cdr:sp>
    </cdr:grp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0.33175</cdr:x>
      <cdr:y>0.474</cdr:y>
    </cdr:from>
    <cdr:to>
      <cdr:x>0.48525</cdr:x>
      <cdr:y>0.5275</cdr:y>
    </cdr:to>
    <cdr:grpSp>
      <cdr:nvGrpSpPr>
        <cdr:cNvPr id="2" name="Group 1"/>
        <cdr:cNvGrpSpPr/>
      </cdr:nvGrpSpPr>
      <cdr:grpSpPr>
        <a:xfrm>
          <a:off x="2809875" y="2571750"/>
          <a:ext cx="1304925" cy="295275"/>
          <a:chOff x="2986221" y="2436646"/>
          <a:chExt cx="1381148" cy="275152"/>
        </a:xfrm>
      </cdr:grpSpPr>
      <cdr:cxnSp macro="">
        <cdr:nvCxnSpPr>
          <cdr:cNvPr id="4" name="Straight Arrow Connector 3"/>
          <cdr:cNvCxnSpPr/>
        </cdr:nvCxnSpPr>
        <cdr:spPr>
          <a:xfrm flipH="1">
            <a:off x="2986221" y="2711798"/>
            <a:ext cx="1381148" cy="0"/>
          </a:xfrm>
          <a:prstGeom prst="straightConnector1">
            <a:avLst/>
          </a:prstGeom>
          <a:ln>
            <a:solidFill>
              <a:schemeClr val="bg2">
                <a:lumMod val="50000"/>
              </a:schemeClr>
            </a:solidFill>
            <a:headEnd type="none"/>
            <a:tailEnd type="triangle"/>
          </a:ln>
        </cdr:spPr>
        <cdr:style>
          <a:lnRef idx="3">
            <a:schemeClr val="accent1"/>
          </a:lnRef>
          <a:fillRef idx="0">
            <a:schemeClr val="accent1"/>
          </a:fillRef>
          <a:effectRef idx="2">
            <a:schemeClr val="accent1"/>
          </a:effectRef>
          <a:fontRef idx="minor">
            <a:schemeClr val="tx1"/>
          </a:fontRef>
        </cdr:style>
      </cdr:cxnSp>
      <cdr:sp macro="" textlink="">
        <cdr:nvSpPr>
          <cdr:cNvPr id="6" name="TextBox 5"/>
          <cdr:cNvSpPr txBox="1"/>
        </cdr:nvSpPr>
        <cdr:spPr>
          <a:xfrm>
            <a:off x="3340831" y="2436646"/>
            <a:ext cx="690574" cy="212142"/>
          </a:xfrm>
          <a:prstGeom prst="rect">
            <a:avLst/>
          </a:prstGeom>
          <a:solidFill>
            <a:srgbClr val="FFFFFF"/>
          </a:solidFill>
          <a:ln>
            <a:noFill/>
          </a:ln>
        </cdr:spPr>
        <cdr:txBody>
          <a:bodyPr vertOverflow="clip" wrap="square" rtlCol="0"/>
          <a:lstStyle/>
          <a:p>
            <a:r>
              <a:rPr lang="en-CA" sz="1000" b="1">
                <a:solidFill>
                  <a:schemeClr val="tx1">
                    <a:lumMod val="65000"/>
                    <a:lumOff val="35000"/>
                  </a:schemeClr>
                </a:solidFill>
                <a:latin typeface="Source Sans Pro Light" panose="020B0403030403020204" pitchFamily="34" charset="0"/>
              </a:rPr>
              <a:t>BETTER</a:t>
            </a:r>
          </a:p>
        </cdr:txBody>
      </cdr:sp>
    </cdr:grp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0.33175</cdr:x>
      <cdr:y>0.474</cdr:y>
    </cdr:from>
    <cdr:to>
      <cdr:x>0.48525</cdr:x>
      <cdr:y>0.5275</cdr:y>
    </cdr:to>
    <cdr:grpSp>
      <cdr:nvGrpSpPr>
        <cdr:cNvPr id="2" name="Group 1"/>
        <cdr:cNvGrpSpPr/>
      </cdr:nvGrpSpPr>
      <cdr:grpSpPr>
        <a:xfrm>
          <a:off x="2809875" y="2571750"/>
          <a:ext cx="1304925" cy="295275"/>
          <a:chOff x="2986221" y="2436646"/>
          <a:chExt cx="1381148" cy="275152"/>
        </a:xfrm>
      </cdr:grpSpPr>
      <cdr:cxnSp macro="">
        <cdr:nvCxnSpPr>
          <cdr:cNvPr id="4" name="Straight Arrow Connector 3"/>
          <cdr:cNvCxnSpPr/>
        </cdr:nvCxnSpPr>
        <cdr:spPr>
          <a:xfrm flipH="1">
            <a:off x="2986221" y="2711798"/>
            <a:ext cx="1381148" cy="0"/>
          </a:xfrm>
          <a:prstGeom prst="straightConnector1">
            <a:avLst/>
          </a:prstGeom>
          <a:ln>
            <a:solidFill>
              <a:schemeClr val="bg2">
                <a:lumMod val="50000"/>
              </a:schemeClr>
            </a:solidFill>
            <a:headEnd type="none"/>
            <a:tailEnd type="triangle"/>
          </a:ln>
        </cdr:spPr>
        <cdr:style>
          <a:lnRef idx="3">
            <a:schemeClr val="accent1"/>
          </a:lnRef>
          <a:fillRef idx="0">
            <a:schemeClr val="accent1"/>
          </a:fillRef>
          <a:effectRef idx="2">
            <a:schemeClr val="accent1"/>
          </a:effectRef>
          <a:fontRef idx="minor">
            <a:schemeClr val="tx1"/>
          </a:fontRef>
        </cdr:style>
      </cdr:cxnSp>
      <cdr:sp macro="" textlink="">
        <cdr:nvSpPr>
          <cdr:cNvPr id="6" name="TextBox 5"/>
          <cdr:cNvSpPr txBox="1"/>
        </cdr:nvSpPr>
        <cdr:spPr>
          <a:xfrm>
            <a:off x="3340831" y="2436646"/>
            <a:ext cx="743058" cy="223355"/>
          </a:xfrm>
          <a:prstGeom prst="rect">
            <a:avLst/>
          </a:prstGeom>
          <a:solidFill>
            <a:srgbClr val="FFFFFF"/>
          </a:solidFill>
          <a:ln>
            <a:noFill/>
          </a:ln>
        </cdr:spPr>
        <cdr:txBody>
          <a:bodyPr vertOverflow="clip" wrap="square" rtlCol="0"/>
          <a:lstStyle/>
          <a:p>
            <a:r>
              <a:rPr lang="en-CA" sz="1000" b="1">
                <a:solidFill>
                  <a:schemeClr val="tx1">
                    <a:lumMod val="65000"/>
                    <a:lumOff val="35000"/>
                  </a:schemeClr>
                </a:solidFill>
                <a:latin typeface="Source Sans Pro Light" panose="020B0403030403020204" pitchFamily="34" charset="0"/>
              </a:rPr>
              <a:t>BETTER</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F695C-27BC-450F-A1A6-077528D71AB5}">
  <dimension ref="B1:D40"/>
  <sheetViews>
    <sheetView tabSelected="1" zoomScale="80" zoomScaleNormal="80" workbookViewId="0" topLeftCell="A1">
      <selection activeCell="H28" sqref="H28"/>
    </sheetView>
  </sheetViews>
  <sheetFormatPr defaultColWidth="9.140625" defaultRowHeight="15"/>
  <cols>
    <col min="1" max="1" width="3.7109375" style="0" customWidth="1"/>
    <col min="2" max="2" width="114.00390625" style="0" customWidth="1"/>
  </cols>
  <sheetData>
    <row r="1" ht="15">
      <c r="B1" s="652" t="s">
        <v>630</v>
      </c>
    </row>
    <row r="2" spans="2:4" ht="6" customHeight="1">
      <c r="B2" s="652"/>
      <c r="C2" s="653"/>
      <c r="D2" s="653"/>
    </row>
    <row r="3" ht="15">
      <c r="B3" s="653"/>
    </row>
    <row r="4" ht="15">
      <c r="B4" s="653"/>
    </row>
    <row r="5" ht="15">
      <c r="B5" s="653"/>
    </row>
    <row r="6" ht="15">
      <c r="B6" s="653"/>
    </row>
    <row r="7" ht="15">
      <c r="B7" s="653"/>
    </row>
    <row r="8" ht="15">
      <c r="B8" s="653"/>
    </row>
    <row r="9" ht="15">
      <c r="B9" s="653"/>
    </row>
    <row r="10" ht="15">
      <c r="B10" s="653"/>
    </row>
    <row r="11" ht="15">
      <c r="B11" s="653"/>
    </row>
    <row r="12" ht="15">
      <c r="B12" s="653"/>
    </row>
    <row r="13" ht="15">
      <c r="B13" s="653"/>
    </row>
    <row r="14" ht="15">
      <c r="B14" s="653"/>
    </row>
    <row r="15" ht="15">
      <c r="B15" s="653"/>
    </row>
    <row r="16" ht="15">
      <c r="B16" s="653"/>
    </row>
    <row r="17" ht="15">
      <c r="B17" s="653"/>
    </row>
    <row r="18" ht="15">
      <c r="B18" s="653"/>
    </row>
    <row r="19" ht="15">
      <c r="B19" s="653"/>
    </row>
    <row r="20" ht="15">
      <c r="B20" s="653"/>
    </row>
    <row r="21" ht="15">
      <c r="B21" s="653"/>
    </row>
    <row r="22" ht="15">
      <c r="B22" s="653"/>
    </row>
    <row r="23" ht="15">
      <c r="B23" s="653"/>
    </row>
    <row r="24" ht="15">
      <c r="B24" s="653"/>
    </row>
    <row r="25" ht="15">
      <c r="B25" s="653"/>
    </row>
    <row r="26" ht="45">
      <c r="B26" s="231" t="s">
        <v>632</v>
      </c>
    </row>
    <row r="27" spans="2:4" ht="6" customHeight="1">
      <c r="B27" s="653"/>
      <c r="C27" s="653"/>
      <c r="D27" s="653"/>
    </row>
    <row r="28" ht="105">
      <c r="B28" s="231" t="s">
        <v>666</v>
      </c>
    </row>
    <row r="29" spans="2:4" ht="6" customHeight="1">
      <c r="B29" s="653"/>
      <c r="C29" s="653"/>
      <c r="D29" s="653"/>
    </row>
    <row r="30" ht="45">
      <c r="B30" s="231" t="s">
        <v>634</v>
      </c>
    </row>
    <row r="31" spans="2:4" ht="6" customHeight="1">
      <c r="B31" s="653"/>
      <c r="C31" s="653"/>
      <c r="D31" s="653"/>
    </row>
    <row r="32" ht="60">
      <c r="B32" s="231" t="s">
        <v>633</v>
      </c>
    </row>
    <row r="33" spans="2:4" ht="6" customHeight="1">
      <c r="B33" s="653"/>
      <c r="C33" s="653"/>
      <c r="D33" s="653"/>
    </row>
    <row r="34" ht="30">
      <c r="B34" s="654" t="s">
        <v>631</v>
      </c>
    </row>
    <row r="35" spans="2:4" ht="9.95" customHeight="1">
      <c r="B35" s="653"/>
      <c r="C35" s="653"/>
      <c r="D35" s="653"/>
    </row>
    <row r="36" ht="18" customHeight="1">
      <c r="B36" s="653"/>
    </row>
    <row r="37" ht="18" customHeight="1">
      <c r="B37" s="653"/>
    </row>
    <row r="38" ht="15">
      <c r="B38" s="653"/>
    </row>
    <row r="39" ht="15">
      <c r="B39" s="653"/>
    </row>
    <row r="40" ht="15">
      <c r="B40" s="653"/>
    </row>
  </sheetData>
  <sheetProtection algorithmName="SHA-512" hashValue="hnSPM0XIUwvOHPvzTzxMKoFVIo1pOBP+RTmBCM1T3cS13S6ByZcphfNY6I5IykuIWWlZR0C3Tpu3IM3XE2px4A==" saltValue="zvZgeImBtkA+xhmVerVyxA==" spinCount="100000" sheet="1" objects="1" scenarios="1"/>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8E3AC-E603-45A4-A86A-9BD8694FC174}">
  <sheetPr>
    <pageSetUpPr fitToPage="1"/>
  </sheetPr>
  <dimension ref="A1:EH31"/>
  <sheetViews>
    <sheetView showZeros="0" zoomScale="80" zoomScaleNormal="80" workbookViewId="0" topLeftCell="A1">
      <pane ySplit="2" topLeftCell="A3" activePane="bottomLeft" state="frozen"/>
      <selection pane="bottomLeft" activeCell="D12" sqref="D12"/>
    </sheetView>
  </sheetViews>
  <sheetFormatPr defaultColWidth="9.00390625" defaultRowHeight="15"/>
  <cols>
    <col min="1" max="1" width="4.57421875" style="2" customWidth="1"/>
    <col min="2" max="2" width="45.7109375" style="3" customWidth="1"/>
    <col min="3" max="3" width="60.7109375" style="3" customWidth="1"/>
    <col min="4" max="4" width="30.7109375" style="254" customWidth="1"/>
    <col min="5" max="5" width="50.7109375" style="3" customWidth="1"/>
    <col min="6" max="6" width="40.7109375" style="254" customWidth="1"/>
    <col min="7" max="7" width="18.7109375" style="3" customWidth="1"/>
    <col min="8" max="8" width="40.7109375" style="254" customWidth="1"/>
    <col min="9" max="9" width="50.7109375" style="3" customWidth="1"/>
    <col min="10" max="11" width="35.7109375" style="309" customWidth="1"/>
    <col min="12" max="16384" width="9.00390625" style="3" customWidth="1"/>
  </cols>
  <sheetData>
    <row r="1" spans="1:136" s="231" customFormat="1" ht="16.5">
      <c r="A1" s="257"/>
      <c r="B1" s="242" t="s">
        <v>49</v>
      </c>
      <c r="C1" s="306" t="s">
        <v>51</v>
      </c>
      <c r="D1" s="325" t="s">
        <v>442</v>
      </c>
      <c r="E1" s="242" t="s">
        <v>217</v>
      </c>
      <c r="F1" s="242" t="s">
        <v>52</v>
      </c>
      <c r="G1" s="258" t="s">
        <v>53</v>
      </c>
      <c r="H1" s="400" t="s">
        <v>216</v>
      </c>
      <c r="I1" s="259" t="s">
        <v>105</v>
      </c>
      <c r="J1" s="315"/>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row>
    <row r="2" spans="1:11" s="254" customFormat="1" ht="20.1" customHeight="1">
      <c r="A2" s="262"/>
      <c r="B2" s="250"/>
      <c r="C2" s="324"/>
      <c r="D2" s="382"/>
      <c r="E2" s="250"/>
      <c r="F2" s="250"/>
      <c r="G2" s="250"/>
      <c r="H2" s="312"/>
      <c r="I2" s="334"/>
      <c r="J2" s="317"/>
      <c r="K2" s="318"/>
    </row>
    <row r="3" spans="1:11" s="1" customFormat="1" ht="30" customHeight="1">
      <c r="A3" s="243">
        <v>9</v>
      </c>
      <c r="B3" s="129" t="s">
        <v>448</v>
      </c>
      <c r="C3" s="326"/>
      <c r="D3" s="326"/>
      <c r="E3" s="302"/>
      <c r="F3" s="308"/>
      <c r="G3" s="305"/>
      <c r="H3" s="401"/>
      <c r="I3" s="313"/>
      <c r="J3" s="321"/>
      <c r="K3" s="322"/>
    </row>
    <row r="4" spans="1:138" s="93" customFormat="1" ht="6" customHeight="1">
      <c r="A4" s="130"/>
      <c r="B4" s="131"/>
      <c r="C4" s="166"/>
      <c r="D4" s="166"/>
      <c r="E4" s="113"/>
      <c r="F4" s="176"/>
      <c r="G4" s="114"/>
      <c r="H4" s="404"/>
      <c r="I4" s="314"/>
      <c r="J4" s="396"/>
      <c r="K4" s="395"/>
      <c r="L4" s="395"/>
      <c r="M4" s="395"/>
      <c r="N4" s="395"/>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row>
    <row r="5" spans="1:11" s="1" customFormat="1" ht="45">
      <c r="A5" s="128" t="s">
        <v>449</v>
      </c>
      <c r="B5" s="106" t="s">
        <v>2</v>
      </c>
      <c r="C5" s="378"/>
      <c r="D5" s="378" t="s">
        <v>733</v>
      </c>
      <c r="E5" s="302"/>
      <c r="F5" s="427"/>
      <c r="G5" s="305"/>
      <c r="H5" s="291"/>
      <c r="I5" s="267"/>
      <c r="J5" s="321"/>
      <c r="K5" s="322"/>
    </row>
    <row r="6" spans="1:11" s="1" customFormat="1" ht="50.1" customHeight="1">
      <c r="A6" s="304"/>
      <c r="B6" s="327" t="s">
        <v>176</v>
      </c>
      <c r="C6" s="187"/>
      <c r="D6" s="633"/>
      <c r="E6" s="187"/>
      <c r="F6" s="775" t="s">
        <v>734</v>
      </c>
      <c r="G6" s="180"/>
      <c r="H6" s="428"/>
      <c r="I6" s="171"/>
      <c r="J6" s="321"/>
      <c r="K6" s="322"/>
    </row>
    <row r="7" spans="1:11" s="1" customFormat="1" ht="50.1" customHeight="1">
      <c r="A7" s="304"/>
      <c r="B7" s="327" t="s">
        <v>177</v>
      </c>
      <c r="C7" s="187"/>
      <c r="D7" s="633"/>
      <c r="E7" s="187"/>
      <c r="F7" s="775"/>
      <c r="G7" s="180"/>
      <c r="H7" s="428"/>
      <c r="I7" s="171"/>
      <c r="J7" s="321"/>
      <c r="K7" s="322"/>
    </row>
    <row r="8" spans="1:11" s="1" customFormat="1" ht="50.1" customHeight="1">
      <c r="A8" s="304"/>
      <c r="B8" s="327" t="s">
        <v>178</v>
      </c>
      <c r="C8" s="187"/>
      <c r="D8" s="633"/>
      <c r="E8" s="187"/>
      <c r="F8" s="775"/>
      <c r="G8" s="180"/>
      <c r="H8" s="429"/>
      <c r="I8" s="171"/>
      <c r="J8" s="321"/>
      <c r="K8" s="322"/>
    </row>
    <row r="9" spans="1:11" s="1" customFormat="1" ht="50.1" customHeight="1">
      <c r="A9" s="304"/>
      <c r="B9" s="327" t="s">
        <v>179</v>
      </c>
      <c r="C9" s="187"/>
      <c r="D9" s="633"/>
      <c r="E9" s="187"/>
      <c r="F9" s="775"/>
      <c r="G9" s="180"/>
      <c r="H9" s="429"/>
      <c r="I9" s="171"/>
      <c r="J9" s="321"/>
      <c r="K9" s="322"/>
    </row>
    <row r="10" spans="1:11" s="1" customFormat="1" ht="50.1" customHeight="1">
      <c r="A10" s="304"/>
      <c r="B10" s="327" t="s">
        <v>450</v>
      </c>
      <c r="C10" s="187"/>
      <c r="D10" s="633"/>
      <c r="E10" s="187"/>
      <c r="F10" s="775"/>
      <c r="G10" s="180"/>
      <c r="H10" s="429"/>
      <c r="I10" s="171"/>
      <c r="J10" s="321"/>
      <c r="K10" s="322"/>
    </row>
    <row r="11" spans="1:11" s="1" customFormat="1" ht="50.1" customHeight="1">
      <c r="A11" s="304"/>
      <c r="B11" s="327" t="s">
        <v>451</v>
      </c>
      <c r="C11" s="187"/>
      <c r="D11" s="633"/>
      <c r="E11" s="187"/>
      <c r="F11" s="775"/>
      <c r="G11" s="180"/>
      <c r="H11" s="429"/>
      <c r="I11" s="171"/>
      <c r="J11" s="321"/>
      <c r="K11" s="322"/>
    </row>
    <row r="12" spans="1:11" s="1" customFormat="1" ht="50.1" customHeight="1">
      <c r="A12" s="304"/>
      <c r="B12" s="327" t="s">
        <v>452</v>
      </c>
      <c r="C12" s="187"/>
      <c r="D12" s="633"/>
      <c r="E12" s="187"/>
      <c r="F12" s="775"/>
      <c r="G12" s="180"/>
      <c r="H12" s="429"/>
      <c r="I12" s="171"/>
      <c r="J12" s="321"/>
      <c r="K12" s="322"/>
    </row>
    <row r="13" spans="1:11" s="1" customFormat="1" ht="50.1" customHeight="1">
      <c r="A13" s="304"/>
      <c r="B13" s="327" t="s">
        <v>453</v>
      </c>
      <c r="C13" s="187"/>
      <c r="D13" s="633"/>
      <c r="E13" s="187"/>
      <c r="F13" s="775"/>
      <c r="G13" s="180"/>
      <c r="H13" s="429"/>
      <c r="I13" s="171"/>
      <c r="J13" s="321"/>
      <c r="K13" s="322"/>
    </row>
    <row r="14" spans="1:11" s="1" customFormat="1" ht="50.1" customHeight="1">
      <c r="A14" s="304"/>
      <c r="B14" s="327" t="s">
        <v>454</v>
      </c>
      <c r="C14" s="187"/>
      <c r="D14" s="633"/>
      <c r="E14" s="187"/>
      <c r="F14" s="775"/>
      <c r="G14" s="180"/>
      <c r="H14" s="429"/>
      <c r="I14" s="171"/>
      <c r="J14" s="321"/>
      <c r="K14" s="322"/>
    </row>
    <row r="15" spans="1:11" s="1" customFormat="1" ht="50.1" customHeight="1">
      <c r="A15" s="304"/>
      <c r="B15" s="327" t="s">
        <v>455</v>
      </c>
      <c r="C15" s="187"/>
      <c r="D15" s="633"/>
      <c r="E15" s="187"/>
      <c r="F15" s="775"/>
      <c r="G15" s="180"/>
      <c r="H15" s="429"/>
      <c r="I15" s="171"/>
      <c r="J15" s="321"/>
      <c r="K15" s="322"/>
    </row>
    <row r="16" spans="1:11" s="1" customFormat="1" ht="50.1" customHeight="1">
      <c r="A16" s="304"/>
      <c r="B16" s="327" t="s">
        <v>461</v>
      </c>
      <c r="C16" s="187"/>
      <c r="D16" s="633"/>
      <c r="E16" s="187"/>
      <c r="F16" s="775"/>
      <c r="G16" s="180"/>
      <c r="H16" s="429"/>
      <c r="I16" s="171"/>
      <c r="J16" s="321"/>
      <c r="K16" s="322"/>
    </row>
    <row r="17" spans="1:11" s="1" customFormat="1" ht="50.1" customHeight="1">
      <c r="A17" s="304"/>
      <c r="B17" s="327" t="s">
        <v>462</v>
      </c>
      <c r="C17" s="187"/>
      <c r="D17" s="633"/>
      <c r="E17" s="187"/>
      <c r="F17" s="775"/>
      <c r="G17" s="180"/>
      <c r="H17" s="429"/>
      <c r="I17" s="171"/>
      <c r="J17" s="321"/>
      <c r="K17" s="322"/>
    </row>
    <row r="18" spans="1:138" s="93" customFormat="1" ht="6" customHeight="1">
      <c r="A18" s="130"/>
      <c r="B18" s="131"/>
      <c r="C18" s="166"/>
      <c r="D18" s="255"/>
      <c r="E18" s="176"/>
      <c r="F18" s="155"/>
      <c r="G18" s="616"/>
      <c r="H18" s="404"/>
      <c r="I18" s="684"/>
      <c r="J18" s="323"/>
      <c r="K18" s="236"/>
      <c r="L18" s="236"/>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row>
    <row r="19" spans="1:11" s="1" customFormat="1" ht="45" customHeight="1">
      <c r="A19" s="128" t="s">
        <v>459</v>
      </c>
      <c r="B19" s="106" t="s">
        <v>460</v>
      </c>
      <c r="C19" s="326"/>
      <c r="D19" s="326" t="s">
        <v>463</v>
      </c>
      <c r="E19" s="302"/>
      <c r="F19" s="380"/>
      <c r="G19" s="704"/>
      <c r="H19" s="401"/>
      <c r="I19" s="703"/>
      <c r="J19" s="321"/>
      <c r="K19" s="322"/>
    </row>
    <row r="20" spans="1:11" s="1" customFormat="1" ht="50.1" customHeight="1">
      <c r="A20" s="304"/>
      <c r="B20" s="327" t="s">
        <v>176</v>
      </c>
      <c r="C20" s="187"/>
      <c r="D20" s="180"/>
      <c r="E20" s="187"/>
      <c r="F20" s="762" t="s">
        <v>469</v>
      </c>
      <c r="G20" s="180"/>
      <c r="H20" s="402"/>
      <c r="I20" s="171"/>
      <c r="J20" s="321"/>
      <c r="K20" s="322"/>
    </row>
    <row r="21" spans="1:11" s="1" customFormat="1" ht="50.1" customHeight="1">
      <c r="A21" s="304"/>
      <c r="B21" s="327" t="s">
        <v>177</v>
      </c>
      <c r="C21" s="187"/>
      <c r="D21" s="180"/>
      <c r="E21" s="187"/>
      <c r="F21" s="763"/>
      <c r="G21" s="180"/>
      <c r="H21" s="402"/>
      <c r="I21" s="171"/>
      <c r="J21" s="321"/>
      <c r="K21" s="322"/>
    </row>
    <row r="22" spans="1:11" s="1" customFormat="1" ht="50.1" customHeight="1">
      <c r="A22" s="304"/>
      <c r="B22" s="327" t="s">
        <v>178</v>
      </c>
      <c r="C22" s="187"/>
      <c r="D22" s="180"/>
      <c r="E22" s="187"/>
      <c r="F22" s="763"/>
      <c r="G22" s="180"/>
      <c r="H22" s="403"/>
      <c r="I22" s="171"/>
      <c r="J22" s="321"/>
      <c r="K22" s="322"/>
    </row>
    <row r="23" spans="1:11" s="1" customFormat="1" ht="50.1" customHeight="1">
      <c r="A23" s="304"/>
      <c r="B23" s="327" t="s">
        <v>179</v>
      </c>
      <c r="C23" s="187"/>
      <c r="D23" s="180"/>
      <c r="E23" s="187"/>
      <c r="F23" s="763"/>
      <c r="G23" s="180"/>
      <c r="H23" s="403"/>
      <c r="I23" s="171"/>
      <c r="J23" s="321"/>
      <c r="K23" s="322"/>
    </row>
    <row r="24" spans="1:11" s="1" customFormat="1" ht="50.1" customHeight="1">
      <c r="A24" s="304"/>
      <c r="B24" s="327" t="s">
        <v>450</v>
      </c>
      <c r="C24" s="187"/>
      <c r="D24" s="180"/>
      <c r="E24" s="187"/>
      <c r="F24" s="763"/>
      <c r="G24" s="180"/>
      <c r="H24" s="403"/>
      <c r="I24" s="171"/>
      <c r="J24" s="321"/>
      <c r="K24" s="322"/>
    </row>
    <row r="25" spans="1:11" s="1" customFormat="1" ht="50.1" customHeight="1">
      <c r="A25" s="304"/>
      <c r="B25" s="327" t="s">
        <v>451</v>
      </c>
      <c r="C25" s="187"/>
      <c r="D25" s="180"/>
      <c r="E25" s="187"/>
      <c r="F25" s="763"/>
      <c r="G25" s="180"/>
      <c r="H25" s="403"/>
      <c r="I25" s="171"/>
      <c r="J25" s="321"/>
      <c r="K25" s="322"/>
    </row>
    <row r="26" spans="1:11" s="1" customFormat="1" ht="50.1" customHeight="1">
      <c r="A26" s="304"/>
      <c r="B26" s="327" t="s">
        <v>452</v>
      </c>
      <c r="C26" s="187"/>
      <c r="D26" s="180"/>
      <c r="E26" s="187"/>
      <c r="F26" s="763"/>
      <c r="G26" s="180"/>
      <c r="H26" s="403"/>
      <c r="I26" s="171"/>
      <c r="J26" s="321"/>
      <c r="K26" s="322"/>
    </row>
    <row r="27" spans="1:11" s="1" customFormat="1" ht="50.1" customHeight="1">
      <c r="A27" s="304"/>
      <c r="B27" s="327" t="s">
        <v>453</v>
      </c>
      <c r="C27" s="187"/>
      <c r="D27" s="180"/>
      <c r="E27" s="187"/>
      <c r="F27" s="763"/>
      <c r="G27" s="180"/>
      <c r="H27" s="403"/>
      <c r="I27" s="171"/>
      <c r="J27" s="321"/>
      <c r="K27" s="322"/>
    </row>
    <row r="28" spans="1:11" s="1" customFormat="1" ht="50.1" customHeight="1">
      <c r="A28" s="304"/>
      <c r="B28" s="327" t="s">
        <v>454</v>
      </c>
      <c r="C28" s="187"/>
      <c r="D28" s="180"/>
      <c r="E28" s="187"/>
      <c r="F28" s="763"/>
      <c r="G28" s="180"/>
      <c r="H28" s="403"/>
      <c r="I28" s="171"/>
      <c r="J28" s="321"/>
      <c r="K28" s="322"/>
    </row>
    <row r="29" spans="1:11" s="1" customFormat="1" ht="50.1" customHeight="1">
      <c r="A29" s="304"/>
      <c r="B29" s="327" t="s">
        <v>455</v>
      </c>
      <c r="C29" s="187"/>
      <c r="D29" s="180"/>
      <c r="E29" s="187"/>
      <c r="F29" s="763"/>
      <c r="G29" s="180"/>
      <c r="H29" s="403"/>
      <c r="I29" s="171"/>
      <c r="J29" s="321"/>
      <c r="K29" s="322"/>
    </row>
    <row r="30" spans="1:11" s="1" customFormat="1" ht="50.1" customHeight="1">
      <c r="A30" s="304"/>
      <c r="B30" s="327" t="s">
        <v>461</v>
      </c>
      <c r="C30" s="187"/>
      <c r="D30" s="180"/>
      <c r="E30" s="187"/>
      <c r="F30" s="763"/>
      <c r="G30" s="180"/>
      <c r="H30" s="403"/>
      <c r="I30" s="171"/>
      <c r="J30" s="321"/>
      <c r="K30" s="322"/>
    </row>
    <row r="31" spans="1:11" s="1" customFormat="1" ht="50.1" customHeight="1">
      <c r="A31" s="310"/>
      <c r="B31" s="328" t="s">
        <v>462</v>
      </c>
      <c r="C31" s="329"/>
      <c r="D31" s="624"/>
      <c r="E31" s="329"/>
      <c r="F31" s="764"/>
      <c r="G31" s="624"/>
      <c r="H31" s="405"/>
      <c r="I31" s="632"/>
      <c r="J31" s="321"/>
      <c r="K31" s="322"/>
    </row>
  </sheetData>
  <sheetProtection algorithmName="SHA-512" hashValue="Ma0xNTYwspNSrpx6g3Q5ubJ6UcH+pEQUnqniPZRqS5UEU9dLqsb1/jWkkfNVq6rRvs3ngEhPjNhngktyBQbQ9A==" saltValue="AFHfUjWMwqGKCZ2k9gptzw==" spinCount="100000" sheet="1" objects="1" scenarios="1" formatCells="0" formatColumns="0" formatRows="0"/>
  <mergeCells count="2">
    <mergeCell ref="F20:F31"/>
    <mergeCell ref="F6:F17"/>
  </mergeCells>
  <dataValidations count="2">
    <dataValidation type="list" allowBlank="1" showInputMessage="1" showErrorMessage="1" sqref="D20:D31">
      <formula1>'Data '!$F$1:$F$6</formula1>
    </dataValidation>
    <dataValidation type="list" allowBlank="1" showInputMessage="1" showErrorMessage="1" sqref="D6:D17">
      <formula1>'Data '!$E$1:$E$4</formula1>
    </dataValidation>
  </dataValidations>
  <printOptions/>
  <pageMargins left="0.7" right="0.7" top="0.75" bottom="0.75" header="0.3" footer="0.3"/>
  <pageSetup fitToHeight="0" fitToWidth="1" horizontalDpi="600" verticalDpi="600" orientation="landscape" paperSize="5" scale="4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74A19-3A0D-4FA0-8D19-7D64870D9FBE}">
  <sheetPr>
    <pageSetUpPr fitToPage="1"/>
  </sheetPr>
  <dimension ref="A1:EO107"/>
  <sheetViews>
    <sheetView showZeros="0" zoomScale="80" zoomScaleNormal="80" workbookViewId="0" topLeftCell="A1">
      <pane ySplit="2" topLeftCell="A3" activePane="bottomLeft" state="frozen"/>
      <selection pane="bottomLeft" activeCell="H93" sqref="H93"/>
    </sheetView>
  </sheetViews>
  <sheetFormatPr defaultColWidth="9.00390625" defaultRowHeight="15"/>
  <cols>
    <col min="1" max="1" width="5.7109375" style="2" customWidth="1"/>
    <col min="2" max="2" width="45.7109375" style="3" customWidth="1"/>
    <col min="3" max="3" width="60.7109375" style="621" customWidth="1"/>
    <col min="4" max="5" width="30.7109375" style="254" customWidth="1"/>
    <col min="6" max="12" width="18.7109375" style="254" customWidth="1"/>
    <col min="13" max="13" width="50.7109375" style="3" customWidth="1"/>
    <col min="14" max="14" width="40.7109375" style="254" customWidth="1"/>
    <col min="15" max="15" width="18.7109375" style="3" customWidth="1"/>
    <col min="16" max="16" width="50.7109375" style="3" customWidth="1"/>
    <col min="17" max="18" width="35.7109375" style="309" customWidth="1"/>
    <col min="19" max="16384" width="9.00390625" style="3" customWidth="1"/>
  </cols>
  <sheetData>
    <row r="1" spans="1:143" s="231" customFormat="1" ht="45">
      <c r="A1" s="257"/>
      <c r="B1" s="242" t="s">
        <v>49</v>
      </c>
      <c r="C1" s="306" t="s">
        <v>51</v>
      </c>
      <c r="D1" s="325" t="s">
        <v>482</v>
      </c>
      <c r="E1" s="325" t="s">
        <v>483</v>
      </c>
      <c r="F1" s="325" t="s">
        <v>484</v>
      </c>
      <c r="G1" s="325" t="s">
        <v>485</v>
      </c>
      <c r="H1" s="325" t="s">
        <v>599</v>
      </c>
      <c r="I1" s="325" t="s">
        <v>597</v>
      </c>
      <c r="J1" s="325" t="s">
        <v>601</v>
      </c>
      <c r="K1" s="325" t="s">
        <v>490</v>
      </c>
      <c r="L1" s="325" t="s">
        <v>489</v>
      </c>
      <c r="M1" s="242" t="s">
        <v>217</v>
      </c>
      <c r="N1" s="242" t="s">
        <v>52</v>
      </c>
      <c r="O1" s="258" t="s">
        <v>53</v>
      </c>
      <c r="P1" s="259" t="s">
        <v>105</v>
      </c>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c r="EJ1" s="261"/>
      <c r="EK1" s="261"/>
      <c r="EL1" s="261"/>
      <c r="EM1" s="261"/>
    </row>
    <row r="2" spans="1:18" s="254" customFormat="1" ht="20.1" customHeight="1">
      <c r="A2" s="262"/>
      <c r="B2" s="250"/>
      <c r="C2" s="476"/>
      <c r="D2" s="382"/>
      <c r="E2" s="382"/>
      <c r="F2" s="326" t="s">
        <v>486</v>
      </c>
      <c r="G2" s="326" t="s">
        <v>736</v>
      </c>
      <c r="H2" s="326" t="s">
        <v>486</v>
      </c>
      <c r="I2" s="326" t="s">
        <v>486</v>
      </c>
      <c r="J2" s="326" t="s">
        <v>486</v>
      </c>
      <c r="K2" s="326" t="s">
        <v>486</v>
      </c>
      <c r="L2" s="326" t="s">
        <v>486</v>
      </c>
      <c r="M2" s="250"/>
      <c r="N2" s="250"/>
      <c r="O2" s="250"/>
      <c r="P2" s="334"/>
      <c r="Q2" s="318"/>
      <c r="R2" s="318"/>
    </row>
    <row r="3" spans="1:18" s="399" customFormat="1" ht="30" customHeight="1">
      <c r="A3" s="243">
        <v>10</v>
      </c>
      <c r="B3" s="129" t="s">
        <v>470</v>
      </c>
      <c r="C3" s="383"/>
      <c r="D3" s="326"/>
      <c r="E3" s="326"/>
      <c r="F3" s="326"/>
      <c r="G3" s="326"/>
      <c r="H3" s="326"/>
      <c r="I3" s="326"/>
      <c r="J3" s="326"/>
      <c r="K3" s="326"/>
      <c r="L3" s="326"/>
      <c r="M3" s="303"/>
      <c r="N3" s="397"/>
      <c r="O3" s="291"/>
      <c r="P3" s="334"/>
      <c r="Q3" s="398"/>
      <c r="R3" s="398"/>
    </row>
    <row r="4" spans="1:139" s="93" customFormat="1" ht="6" customHeight="1">
      <c r="A4" s="130"/>
      <c r="B4" s="131"/>
      <c r="C4" s="418"/>
      <c r="D4" s="166"/>
      <c r="E4" s="113"/>
      <c r="F4" s="176"/>
      <c r="G4" s="114"/>
      <c r="H4" s="114"/>
      <c r="I4" s="224"/>
      <c r="J4" s="224"/>
      <c r="K4" s="314"/>
      <c r="L4" s="314"/>
      <c r="M4" s="114"/>
      <c r="N4" s="114"/>
      <c r="O4" s="114"/>
      <c r="P4" s="193"/>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row>
    <row r="5" spans="1:18" s="399" customFormat="1" ht="39.95" customHeight="1">
      <c r="A5" s="128" t="s">
        <v>471</v>
      </c>
      <c r="B5" s="129" t="s">
        <v>593</v>
      </c>
      <c r="C5" s="604">
        <f>'Sect. 3'!C20:G20</f>
        <v>0</v>
      </c>
      <c r="D5" s="335"/>
      <c r="E5" s="335"/>
      <c r="F5" s="335"/>
      <c r="G5" s="335"/>
      <c r="H5" s="335"/>
      <c r="I5" s="335"/>
      <c r="J5" s="335"/>
      <c r="K5" s="335"/>
      <c r="L5" s="335"/>
      <c r="M5" s="384"/>
      <c r="N5" s="392"/>
      <c r="O5" s="280"/>
      <c r="P5" s="362"/>
      <c r="Q5" s="398"/>
      <c r="R5" s="398"/>
    </row>
    <row r="6" spans="1:18" s="399" customFormat="1" ht="39.95" customHeight="1">
      <c r="A6" s="128"/>
      <c r="B6" s="129" t="s">
        <v>435</v>
      </c>
      <c r="C6" s="480">
        <f>'Sect. 8'!$C19</f>
        <v>0</v>
      </c>
      <c r="D6" s="335"/>
      <c r="E6" s="335"/>
      <c r="F6" s="335"/>
      <c r="G6" s="335"/>
      <c r="H6" s="335"/>
      <c r="I6" s="335"/>
      <c r="J6" s="335"/>
      <c r="K6" s="335"/>
      <c r="L6" s="335"/>
      <c r="M6" s="384"/>
      <c r="N6" s="392"/>
      <c r="O6" s="280"/>
      <c r="P6" s="362"/>
      <c r="Q6" s="398"/>
      <c r="R6" s="398"/>
    </row>
    <row r="7" spans="1:18" s="399" customFormat="1" ht="39.95" customHeight="1">
      <c r="A7" s="128"/>
      <c r="B7" s="416"/>
      <c r="C7" s="480">
        <f>'Sect. 8'!$C20</f>
        <v>0</v>
      </c>
      <c r="D7" s="335"/>
      <c r="E7" s="335"/>
      <c r="F7" s="335"/>
      <c r="G7" s="335"/>
      <c r="H7" s="335"/>
      <c r="I7" s="335"/>
      <c r="J7" s="335"/>
      <c r="K7" s="335"/>
      <c r="L7" s="335"/>
      <c r="M7" s="384"/>
      <c r="N7" s="392"/>
      <c r="O7" s="280"/>
      <c r="P7" s="362"/>
      <c r="Q7" s="398"/>
      <c r="R7" s="398"/>
    </row>
    <row r="8" spans="1:18" s="399" customFormat="1" ht="39.95" customHeight="1">
      <c r="A8" s="128"/>
      <c r="B8" s="416"/>
      <c r="C8" s="480">
        <f>'Sect. 8'!$C21</f>
        <v>0</v>
      </c>
      <c r="D8" s="335"/>
      <c r="E8" s="335"/>
      <c r="F8" s="335"/>
      <c r="G8" s="335"/>
      <c r="H8" s="335"/>
      <c r="I8" s="335"/>
      <c r="J8" s="335"/>
      <c r="K8" s="335"/>
      <c r="L8" s="335"/>
      <c r="M8" s="384"/>
      <c r="N8" s="392"/>
      <c r="O8" s="280"/>
      <c r="P8" s="362"/>
      <c r="Q8" s="398"/>
      <c r="R8" s="398"/>
    </row>
    <row r="9" spans="1:18" s="399" customFormat="1" ht="39.95" customHeight="1">
      <c r="A9" s="128"/>
      <c r="B9" s="416"/>
      <c r="C9" s="480">
        <f>'Sect. 8'!$C22</f>
        <v>0</v>
      </c>
      <c r="D9" s="335"/>
      <c r="E9" s="335"/>
      <c r="F9" s="335"/>
      <c r="G9" s="335"/>
      <c r="H9" s="335"/>
      <c r="I9" s="335"/>
      <c r="J9" s="335"/>
      <c r="K9" s="335"/>
      <c r="L9" s="335"/>
      <c r="M9" s="384"/>
      <c r="N9" s="392"/>
      <c r="O9" s="280"/>
      <c r="P9" s="362"/>
      <c r="Q9" s="398"/>
      <c r="R9" s="398"/>
    </row>
    <row r="10" spans="1:18" s="399" customFormat="1" ht="39.95" customHeight="1">
      <c r="A10" s="128"/>
      <c r="B10" s="416"/>
      <c r="C10" s="480">
        <f>'Sect. 8'!$C23</f>
        <v>0</v>
      </c>
      <c r="D10" s="335"/>
      <c r="E10" s="335"/>
      <c r="F10" s="335"/>
      <c r="G10" s="335"/>
      <c r="H10" s="335"/>
      <c r="I10" s="335"/>
      <c r="J10" s="335"/>
      <c r="K10" s="335"/>
      <c r="L10" s="335"/>
      <c r="M10" s="384"/>
      <c r="N10" s="392"/>
      <c r="O10" s="280"/>
      <c r="P10" s="362"/>
      <c r="Q10" s="398"/>
      <c r="R10" s="398"/>
    </row>
    <row r="11" spans="1:18" s="399" customFormat="1" ht="39.95" customHeight="1">
      <c r="A11" s="128"/>
      <c r="B11" s="129" t="s">
        <v>492</v>
      </c>
      <c r="C11" s="480">
        <f>'Sect. 8'!$C13</f>
        <v>0</v>
      </c>
      <c r="D11" s="335"/>
      <c r="E11" s="335"/>
      <c r="F11" s="335"/>
      <c r="G11" s="335"/>
      <c r="H11" s="335"/>
      <c r="I11" s="335"/>
      <c r="J11" s="335"/>
      <c r="K11" s="335"/>
      <c r="L11" s="335"/>
      <c r="M11" s="384"/>
      <c r="N11" s="392"/>
      <c r="O11" s="280"/>
      <c r="P11" s="362"/>
      <c r="Q11" s="398"/>
      <c r="R11" s="398"/>
    </row>
    <row r="12" spans="1:18" s="399" customFormat="1" ht="39.95" customHeight="1">
      <c r="A12" s="128"/>
      <c r="B12" s="416"/>
      <c r="C12" s="480">
        <f>'Sect. 8'!$C14</f>
        <v>0</v>
      </c>
      <c r="D12" s="335"/>
      <c r="E12" s="335"/>
      <c r="F12" s="335"/>
      <c r="G12" s="335"/>
      <c r="H12" s="335"/>
      <c r="I12" s="335"/>
      <c r="J12" s="335"/>
      <c r="K12" s="335"/>
      <c r="L12" s="335"/>
      <c r="M12" s="384"/>
      <c r="N12" s="392"/>
      <c r="O12" s="280"/>
      <c r="P12" s="362"/>
      <c r="Q12" s="398"/>
      <c r="R12" s="398"/>
    </row>
    <row r="13" spans="1:18" s="399" customFormat="1" ht="39.95" customHeight="1">
      <c r="A13" s="128"/>
      <c r="B13" s="416"/>
      <c r="C13" s="480">
        <f>'Sect. 8'!$C15</f>
        <v>0</v>
      </c>
      <c r="D13" s="335"/>
      <c r="E13" s="335"/>
      <c r="F13" s="335"/>
      <c r="G13" s="335"/>
      <c r="H13" s="335"/>
      <c r="I13" s="335"/>
      <c r="J13" s="335"/>
      <c r="K13" s="335"/>
      <c r="L13" s="335"/>
      <c r="M13" s="384"/>
      <c r="N13" s="392"/>
      <c r="O13" s="280"/>
      <c r="P13" s="362"/>
      <c r="Q13" s="398"/>
      <c r="R13" s="398"/>
    </row>
    <row r="14" spans="1:18" s="399" customFormat="1" ht="39.95" customHeight="1">
      <c r="A14" s="128"/>
      <c r="B14" s="416"/>
      <c r="C14" s="480">
        <f>'Sect. 8'!$C16</f>
        <v>0</v>
      </c>
      <c r="D14" s="335"/>
      <c r="E14" s="335"/>
      <c r="F14" s="335"/>
      <c r="G14" s="335"/>
      <c r="H14" s="335"/>
      <c r="I14" s="335"/>
      <c r="J14" s="335"/>
      <c r="K14" s="335"/>
      <c r="L14" s="335"/>
      <c r="M14" s="384"/>
      <c r="N14" s="392"/>
      <c r="O14" s="280"/>
      <c r="P14" s="362"/>
      <c r="Q14" s="398"/>
      <c r="R14" s="398"/>
    </row>
    <row r="15" spans="1:18" s="399" customFormat="1" ht="39.95" customHeight="1">
      <c r="A15" s="128"/>
      <c r="B15" s="416"/>
      <c r="C15" s="480">
        <f>'Sect. 8'!$C17</f>
        <v>0</v>
      </c>
      <c r="D15" s="335"/>
      <c r="E15" s="335"/>
      <c r="F15" s="335"/>
      <c r="G15" s="335"/>
      <c r="H15" s="335"/>
      <c r="I15" s="335"/>
      <c r="J15" s="335"/>
      <c r="K15" s="335"/>
      <c r="L15" s="335"/>
      <c r="M15" s="384"/>
      <c r="N15" s="392"/>
      <c r="O15" s="280"/>
      <c r="P15" s="362"/>
      <c r="Q15" s="398"/>
      <c r="R15" s="398"/>
    </row>
    <row r="16" spans="1:16" s="1" customFormat="1" ht="3.95" customHeight="1">
      <c r="A16" s="421"/>
      <c r="B16" s="122"/>
      <c r="C16" s="419"/>
      <c r="D16" s="363"/>
      <c r="E16" s="364"/>
      <c r="F16" s="364"/>
      <c r="G16" s="365"/>
      <c r="H16" s="365"/>
      <c r="I16" s="366"/>
      <c r="J16" s="367"/>
      <c r="K16" s="368"/>
      <c r="L16" s="367"/>
      <c r="M16" s="369"/>
      <c r="N16" s="367"/>
      <c r="O16" s="369"/>
      <c r="P16" s="417"/>
    </row>
    <row r="17" spans="1:18" s="1" customFormat="1" ht="50.1" customHeight="1">
      <c r="A17" s="304"/>
      <c r="B17" s="327" t="s">
        <v>472</v>
      </c>
      <c r="C17" s="420"/>
      <c r="D17" s="420"/>
      <c r="E17" s="420"/>
      <c r="F17" s="180"/>
      <c r="G17" s="180"/>
      <c r="H17" s="339"/>
      <c r="I17" s="180"/>
      <c r="J17" s="180"/>
      <c r="K17" s="180"/>
      <c r="L17" s="180"/>
      <c r="M17" s="420"/>
      <c r="N17" s="762" t="s">
        <v>493</v>
      </c>
      <c r="O17" s="180"/>
      <c r="P17" s="168"/>
      <c r="Q17" s="322"/>
      <c r="R17" s="322"/>
    </row>
    <row r="18" spans="1:18" s="1" customFormat="1" ht="50.1" customHeight="1">
      <c r="A18" s="304"/>
      <c r="B18" s="327" t="s">
        <v>473</v>
      </c>
      <c r="C18" s="420"/>
      <c r="D18" s="420"/>
      <c r="E18" s="420"/>
      <c r="F18" s="180"/>
      <c r="G18" s="180"/>
      <c r="H18" s="339"/>
      <c r="I18" s="180"/>
      <c r="J18" s="180"/>
      <c r="K18" s="180"/>
      <c r="L18" s="180"/>
      <c r="M18" s="420"/>
      <c r="N18" s="763"/>
      <c r="O18" s="180"/>
      <c r="P18" s="168"/>
      <c r="Q18" s="322"/>
      <c r="R18" s="322"/>
    </row>
    <row r="19" spans="1:18" s="1" customFormat="1" ht="50.1" customHeight="1">
      <c r="A19" s="304"/>
      <c r="B19" s="327" t="s">
        <v>474</v>
      </c>
      <c r="C19" s="420"/>
      <c r="D19" s="420"/>
      <c r="E19" s="420"/>
      <c r="F19" s="180"/>
      <c r="G19" s="180"/>
      <c r="H19" s="339"/>
      <c r="I19" s="180"/>
      <c r="J19" s="180"/>
      <c r="K19" s="180"/>
      <c r="L19" s="180"/>
      <c r="M19" s="420"/>
      <c r="N19" s="763"/>
      <c r="O19" s="180"/>
      <c r="P19" s="168"/>
      <c r="Q19" s="322"/>
      <c r="R19" s="322"/>
    </row>
    <row r="20" spans="1:18" s="1" customFormat="1" ht="50.1" customHeight="1">
      <c r="A20" s="304"/>
      <c r="B20" s="327" t="s">
        <v>475</v>
      </c>
      <c r="C20" s="420"/>
      <c r="D20" s="420"/>
      <c r="E20" s="420"/>
      <c r="F20" s="180"/>
      <c r="G20" s="180"/>
      <c r="H20" s="339"/>
      <c r="I20" s="180"/>
      <c r="J20" s="180"/>
      <c r="K20" s="180"/>
      <c r="L20" s="180"/>
      <c r="M20" s="420"/>
      <c r="N20" s="763"/>
      <c r="O20" s="180"/>
      <c r="P20" s="168"/>
      <c r="Q20" s="322"/>
      <c r="R20" s="322"/>
    </row>
    <row r="21" spans="1:18" s="1" customFormat="1" ht="50.1" customHeight="1">
      <c r="A21" s="304"/>
      <c r="B21" s="327" t="s">
        <v>476</v>
      </c>
      <c r="C21" s="420"/>
      <c r="D21" s="420"/>
      <c r="E21" s="420"/>
      <c r="F21" s="180"/>
      <c r="G21" s="180"/>
      <c r="H21" s="339"/>
      <c r="I21" s="180"/>
      <c r="J21" s="180"/>
      <c r="K21" s="180"/>
      <c r="L21" s="180"/>
      <c r="M21" s="420"/>
      <c r="N21" s="763"/>
      <c r="O21" s="180"/>
      <c r="P21" s="168"/>
      <c r="Q21" s="322"/>
      <c r="R21" s="322"/>
    </row>
    <row r="22" spans="1:18" s="1" customFormat="1" ht="50.1" customHeight="1">
      <c r="A22" s="304"/>
      <c r="B22" s="327" t="s">
        <v>477</v>
      </c>
      <c r="C22" s="420"/>
      <c r="D22" s="420"/>
      <c r="E22" s="420"/>
      <c r="F22" s="180"/>
      <c r="G22" s="180"/>
      <c r="H22" s="339"/>
      <c r="I22" s="180"/>
      <c r="J22" s="180"/>
      <c r="K22" s="180"/>
      <c r="L22" s="180"/>
      <c r="M22" s="420"/>
      <c r="N22" s="763"/>
      <c r="O22" s="180"/>
      <c r="P22" s="168"/>
      <c r="Q22" s="322"/>
      <c r="R22" s="322"/>
    </row>
    <row r="23" spans="1:18" s="1" customFormat="1" ht="50.1" customHeight="1">
      <c r="A23" s="304"/>
      <c r="B23" s="327" t="s">
        <v>478</v>
      </c>
      <c r="C23" s="420"/>
      <c r="D23" s="420"/>
      <c r="E23" s="420"/>
      <c r="F23" s="180"/>
      <c r="G23" s="180"/>
      <c r="H23" s="339"/>
      <c r="I23" s="180"/>
      <c r="J23" s="180"/>
      <c r="K23" s="180"/>
      <c r="L23" s="180"/>
      <c r="M23" s="420"/>
      <c r="N23" s="763"/>
      <c r="O23" s="180"/>
      <c r="P23" s="168"/>
      <c r="Q23" s="322"/>
      <c r="R23" s="322"/>
    </row>
    <row r="24" spans="1:18" s="1" customFormat="1" ht="50.1" customHeight="1">
      <c r="A24" s="304"/>
      <c r="B24" s="327" t="s">
        <v>479</v>
      </c>
      <c r="C24" s="420"/>
      <c r="D24" s="420"/>
      <c r="E24" s="420"/>
      <c r="F24" s="180"/>
      <c r="G24" s="180"/>
      <c r="H24" s="339"/>
      <c r="I24" s="180"/>
      <c r="J24" s="180"/>
      <c r="K24" s="180"/>
      <c r="L24" s="180"/>
      <c r="M24" s="420"/>
      <c r="N24" s="763"/>
      <c r="O24" s="180"/>
      <c r="P24" s="168"/>
      <c r="Q24" s="322"/>
      <c r="R24" s="322"/>
    </row>
    <row r="25" spans="1:18" s="1" customFormat="1" ht="50.1" customHeight="1">
      <c r="A25" s="304"/>
      <c r="B25" s="327" t="s">
        <v>480</v>
      </c>
      <c r="C25" s="420"/>
      <c r="D25" s="420"/>
      <c r="E25" s="420"/>
      <c r="F25" s="180"/>
      <c r="G25" s="180"/>
      <c r="H25" s="339"/>
      <c r="I25" s="180"/>
      <c r="J25" s="180"/>
      <c r="K25" s="180"/>
      <c r="L25" s="180"/>
      <c r="M25" s="420"/>
      <c r="N25" s="763"/>
      <c r="O25" s="180"/>
      <c r="P25" s="168"/>
      <c r="Q25" s="322"/>
      <c r="R25" s="322"/>
    </row>
    <row r="26" spans="1:18" s="1" customFormat="1" ht="50.1" customHeight="1">
      <c r="A26" s="304"/>
      <c r="B26" s="327" t="s">
        <v>481</v>
      </c>
      <c r="C26" s="420"/>
      <c r="D26" s="420"/>
      <c r="E26" s="420"/>
      <c r="F26" s="180"/>
      <c r="G26" s="180"/>
      <c r="H26" s="339"/>
      <c r="I26" s="180"/>
      <c r="J26" s="180"/>
      <c r="K26" s="180"/>
      <c r="L26" s="180"/>
      <c r="M26" s="420"/>
      <c r="N26" s="763"/>
      <c r="O26" s="180"/>
      <c r="P26" s="168"/>
      <c r="Q26" s="322"/>
      <c r="R26" s="322"/>
    </row>
    <row r="27" spans="1:145" s="93" customFormat="1" ht="6" customHeight="1">
      <c r="A27" s="130"/>
      <c r="B27" s="131"/>
      <c r="C27" s="418"/>
      <c r="D27" s="255"/>
      <c r="E27" s="255"/>
      <c r="F27" s="255"/>
      <c r="G27" s="255"/>
      <c r="H27" s="255"/>
      <c r="I27" s="255"/>
      <c r="J27" s="255"/>
      <c r="K27" s="255"/>
      <c r="L27" s="255"/>
      <c r="M27" s="176"/>
      <c r="N27" s="155"/>
      <c r="O27" s="226"/>
      <c r="P27" s="169"/>
      <c r="Q27" s="381"/>
      <c r="R27" s="236"/>
      <c r="S27" s="236"/>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row>
    <row r="28" spans="1:18" s="399" customFormat="1" ht="39.95" customHeight="1">
      <c r="A28" s="128" t="s">
        <v>494</v>
      </c>
      <c r="B28" s="129" t="s">
        <v>594</v>
      </c>
      <c r="C28" s="603">
        <f>'Sect. 3'!C26:G26</f>
        <v>0</v>
      </c>
      <c r="D28" s="335"/>
      <c r="E28" s="335"/>
      <c r="F28" s="335"/>
      <c r="G28" s="335"/>
      <c r="H28" s="335"/>
      <c r="I28" s="335"/>
      <c r="J28" s="335"/>
      <c r="K28" s="335"/>
      <c r="L28" s="335"/>
      <c r="M28" s="384"/>
      <c r="N28" s="392"/>
      <c r="O28" s="280"/>
      <c r="P28" s="362"/>
      <c r="Q28" s="398"/>
      <c r="R28" s="398"/>
    </row>
    <row r="29" spans="1:18" s="399" customFormat="1" ht="39.95" customHeight="1">
      <c r="A29" s="128"/>
      <c r="B29" s="129" t="s">
        <v>435</v>
      </c>
      <c r="C29" s="480">
        <f>'Sect. 8'!$C39</f>
        <v>0</v>
      </c>
      <c r="D29" s="335"/>
      <c r="E29" s="335"/>
      <c r="F29" s="335"/>
      <c r="G29" s="335"/>
      <c r="H29" s="335"/>
      <c r="I29" s="335"/>
      <c r="J29" s="335"/>
      <c r="K29" s="335"/>
      <c r="L29" s="335"/>
      <c r="M29" s="384"/>
      <c r="N29" s="392"/>
      <c r="O29" s="280"/>
      <c r="P29" s="362"/>
      <c r="Q29" s="398"/>
      <c r="R29" s="398"/>
    </row>
    <row r="30" spans="1:18" s="399" customFormat="1" ht="39.95" customHeight="1">
      <c r="A30" s="128"/>
      <c r="B30" s="416"/>
      <c r="C30" s="480">
        <f>'Sect. 8'!$C40</f>
        <v>0</v>
      </c>
      <c r="D30" s="335"/>
      <c r="E30" s="335"/>
      <c r="F30" s="335"/>
      <c r="G30" s="335"/>
      <c r="H30" s="335"/>
      <c r="I30" s="335"/>
      <c r="J30" s="335"/>
      <c r="K30" s="335"/>
      <c r="L30" s="335"/>
      <c r="M30" s="384"/>
      <c r="N30" s="392"/>
      <c r="O30" s="280"/>
      <c r="P30" s="362"/>
      <c r="Q30" s="398"/>
      <c r="R30" s="398"/>
    </row>
    <row r="31" spans="1:18" s="399" customFormat="1" ht="39.95" customHeight="1">
      <c r="A31" s="128"/>
      <c r="B31" s="416"/>
      <c r="C31" s="480">
        <f>'Sect. 8'!$C41</f>
        <v>0</v>
      </c>
      <c r="D31" s="335"/>
      <c r="E31" s="335"/>
      <c r="F31" s="335"/>
      <c r="G31" s="335"/>
      <c r="H31" s="335"/>
      <c r="I31" s="335"/>
      <c r="J31" s="335"/>
      <c r="K31" s="335"/>
      <c r="L31" s="335"/>
      <c r="M31" s="384"/>
      <c r="N31" s="392"/>
      <c r="O31" s="280"/>
      <c r="P31" s="362"/>
      <c r="Q31" s="398"/>
      <c r="R31" s="398"/>
    </row>
    <row r="32" spans="1:18" s="399" customFormat="1" ht="39.95" customHeight="1">
      <c r="A32" s="128"/>
      <c r="B32" s="416"/>
      <c r="C32" s="480">
        <f>'Sect. 8'!$C42</f>
        <v>0</v>
      </c>
      <c r="D32" s="335"/>
      <c r="E32" s="335"/>
      <c r="F32" s="335"/>
      <c r="G32" s="335"/>
      <c r="H32" s="335"/>
      <c r="I32" s="335"/>
      <c r="J32" s="335"/>
      <c r="K32" s="335"/>
      <c r="L32" s="335"/>
      <c r="M32" s="384"/>
      <c r="N32" s="392"/>
      <c r="O32" s="280"/>
      <c r="P32" s="362"/>
      <c r="Q32" s="398"/>
      <c r="R32" s="398"/>
    </row>
    <row r="33" spans="1:18" s="399" customFormat="1" ht="39.95" customHeight="1">
      <c r="A33" s="128"/>
      <c r="B33" s="416"/>
      <c r="C33" s="480">
        <f>'Sect. 8'!$C43</f>
        <v>0</v>
      </c>
      <c r="D33" s="335"/>
      <c r="E33" s="335"/>
      <c r="F33" s="335"/>
      <c r="G33" s="335"/>
      <c r="H33" s="335"/>
      <c r="I33" s="335"/>
      <c r="J33" s="335"/>
      <c r="K33" s="335"/>
      <c r="L33" s="335"/>
      <c r="M33" s="384"/>
      <c r="N33" s="392"/>
      <c r="O33" s="280"/>
      <c r="P33" s="362"/>
      <c r="Q33" s="398"/>
      <c r="R33" s="398"/>
    </row>
    <row r="34" spans="1:18" s="399" customFormat="1" ht="39.95" customHeight="1">
      <c r="A34" s="128"/>
      <c r="B34" s="129" t="s">
        <v>492</v>
      </c>
      <c r="C34" s="674">
        <f>'Sect. 8'!$C33</f>
        <v>0</v>
      </c>
      <c r="D34" s="335"/>
      <c r="E34" s="335"/>
      <c r="F34" s="335"/>
      <c r="G34" s="335"/>
      <c r="H34" s="335"/>
      <c r="I34" s="335"/>
      <c r="J34" s="335"/>
      <c r="K34" s="335"/>
      <c r="L34" s="335"/>
      <c r="M34" s="384"/>
      <c r="N34" s="392"/>
      <c r="O34" s="280"/>
      <c r="P34" s="362"/>
      <c r="Q34" s="398"/>
      <c r="R34" s="398"/>
    </row>
    <row r="35" spans="1:18" s="399" customFormat="1" ht="39.95" customHeight="1">
      <c r="A35" s="128"/>
      <c r="B35" s="416"/>
      <c r="C35" s="674">
        <f>'Sect. 8'!$C34</f>
        <v>0</v>
      </c>
      <c r="D35" s="335"/>
      <c r="E35" s="335"/>
      <c r="F35" s="335"/>
      <c r="G35" s="335"/>
      <c r="H35" s="335"/>
      <c r="I35" s="335"/>
      <c r="J35" s="335"/>
      <c r="K35" s="335"/>
      <c r="L35" s="335"/>
      <c r="M35" s="384"/>
      <c r="N35" s="392"/>
      <c r="O35" s="280"/>
      <c r="P35" s="362"/>
      <c r="Q35" s="398"/>
      <c r="R35" s="398"/>
    </row>
    <row r="36" spans="1:18" s="399" customFormat="1" ht="39.95" customHeight="1">
      <c r="A36" s="128"/>
      <c r="B36" s="416"/>
      <c r="C36" s="674">
        <f>'Sect. 8'!$C35</f>
        <v>0</v>
      </c>
      <c r="D36" s="335"/>
      <c r="E36" s="335"/>
      <c r="F36" s="335"/>
      <c r="G36" s="335"/>
      <c r="H36" s="335"/>
      <c r="I36" s="335"/>
      <c r="J36" s="335"/>
      <c r="K36" s="335"/>
      <c r="L36" s="335"/>
      <c r="M36" s="384"/>
      <c r="N36" s="392"/>
      <c r="O36" s="280"/>
      <c r="P36" s="362"/>
      <c r="Q36" s="398"/>
      <c r="R36" s="398"/>
    </row>
    <row r="37" spans="1:18" s="399" customFormat="1" ht="39.95" customHeight="1">
      <c r="A37" s="128"/>
      <c r="B37" s="416"/>
      <c r="C37" s="674">
        <f>'Sect. 8'!$C36</f>
        <v>0</v>
      </c>
      <c r="D37" s="335"/>
      <c r="E37" s="335"/>
      <c r="F37" s="335"/>
      <c r="G37" s="335"/>
      <c r="H37" s="335"/>
      <c r="I37" s="335"/>
      <c r="J37" s="335"/>
      <c r="K37" s="335"/>
      <c r="L37" s="335"/>
      <c r="M37" s="384"/>
      <c r="N37" s="392"/>
      <c r="O37" s="280"/>
      <c r="P37" s="362"/>
      <c r="Q37" s="398"/>
      <c r="R37" s="398"/>
    </row>
    <row r="38" spans="1:18" s="399" customFormat="1" ht="39.95" customHeight="1">
      <c r="A38" s="128"/>
      <c r="B38" s="416"/>
      <c r="C38" s="674">
        <f>'Sect. 8'!$C37</f>
        <v>0</v>
      </c>
      <c r="D38" s="335"/>
      <c r="E38" s="335"/>
      <c r="F38" s="335"/>
      <c r="G38" s="335"/>
      <c r="H38" s="335"/>
      <c r="I38" s="335"/>
      <c r="J38" s="335"/>
      <c r="K38" s="335"/>
      <c r="L38" s="335"/>
      <c r="M38" s="384"/>
      <c r="N38" s="392"/>
      <c r="O38" s="280"/>
      <c r="P38" s="362"/>
      <c r="Q38" s="398"/>
      <c r="R38" s="398"/>
    </row>
    <row r="39" spans="1:16" s="1" customFormat="1" ht="3.95" customHeight="1">
      <c r="A39" s="421"/>
      <c r="B39" s="122"/>
      <c r="C39" s="419"/>
      <c r="D39" s="363"/>
      <c r="E39" s="364"/>
      <c r="F39" s="364"/>
      <c r="G39" s="365"/>
      <c r="H39" s="365"/>
      <c r="I39" s="366"/>
      <c r="J39" s="367"/>
      <c r="K39" s="368"/>
      <c r="L39" s="367"/>
      <c r="M39" s="369"/>
      <c r="N39" s="390"/>
      <c r="O39" s="369"/>
      <c r="P39" s="417"/>
    </row>
    <row r="40" spans="1:18" s="1" customFormat="1" ht="50.1" customHeight="1">
      <c r="A40" s="304"/>
      <c r="B40" s="327" t="s">
        <v>472</v>
      </c>
      <c r="C40" s="420"/>
      <c r="D40" s="420"/>
      <c r="E40" s="420"/>
      <c r="F40" s="180"/>
      <c r="G40" s="180"/>
      <c r="H40" s="180"/>
      <c r="I40" s="625"/>
      <c r="J40" s="180"/>
      <c r="K40" s="180"/>
      <c r="L40" s="180"/>
      <c r="M40" s="420"/>
      <c r="N40" s="762" t="s">
        <v>493</v>
      </c>
      <c r="O40" s="180"/>
      <c r="P40" s="171"/>
      <c r="Q40" s="322"/>
      <c r="R40" s="322"/>
    </row>
    <row r="41" spans="1:18" s="1" customFormat="1" ht="50.1" customHeight="1">
      <c r="A41" s="304"/>
      <c r="B41" s="327" t="s">
        <v>473</v>
      </c>
      <c r="C41" s="420"/>
      <c r="D41" s="420"/>
      <c r="E41" s="420"/>
      <c r="F41" s="180"/>
      <c r="G41" s="180"/>
      <c r="H41" s="180"/>
      <c r="I41" s="625"/>
      <c r="J41" s="180"/>
      <c r="K41" s="180"/>
      <c r="L41" s="180"/>
      <c r="M41" s="420"/>
      <c r="N41" s="763"/>
      <c r="O41" s="180"/>
      <c r="P41" s="171"/>
      <c r="Q41" s="322"/>
      <c r="R41" s="322"/>
    </row>
    <row r="42" spans="1:18" s="1" customFormat="1" ht="50.1" customHeight="1">
      <c r="A42" s="304"/>
      <c r="B42" s="327" t="s">
        <v>474</v>
      </c>
      <c r="C42" s="420"/>
      <c r="D42" s="420"/>
      <c r="E42" s="420"/>
      <c r="F42" s="180"/>
      <c r="G42" s="180"/>
      <c r="H42" s="180"/>
      <c r="I42" s="625"/>
      <c r="J42" s="180"/>
      <c r="K42" s="180"/>
      <c r="L42" s="180"/>
      <c r="M42" s="420"/>
      <c r="N42" s="763"/>
      <c r="O42" s="180"/>
      <c r="P42" s="171"/>
      <c r="Q42" s="322"/>
      <c r="R42" s="322"/>
    </row>
    <row r="43" spans="1:18" s="1" customFormat="1" ht="50.1" customHeight="1">
      <c r="A43" s="304"/>
      <c r="B43" s="327" t="s">
        <v>475</v>
      </c>
      <c r="C43" s="420"/>
      <c r="D43" s="420"/>
      <c r="E43" s="420"/>
      <c r="F43" s="180"/>
      <c r="G43" s="180"/>
      <c r="H43" s="180"/>
      <c r="I43" s="625"/>
      <c r="J43" s="180"/>
      <c r="K43" s="180"/>
      <c r="L43" s="180"/>
      <c r="M43" s="420"/>
      <c r="N43" s="763"/>
      <c r="O43" s="180"/>
      <c r="P43" s="171"/>
      <c r="Q43" s="322"/>
      <c r="R43" s="322"/>
    </row>
    <row r="44" spans="1:18" s="1" customFormat="1" ht="50.1" customHeight="1">
      <c r="A44" s="304"/>
      <c r="B44" s="327" t="s">
        <v>476</v>
      </c>
      <c r="C44" s="420"/>
      <c r="D44" s="420"/>
      <c r="E44" s="420"/>
      <c r="F44" s="180"/>
      <c r="G44" s="180"/>
      <c r="H44" s="180"/>
      <c r="I44" s="625"/>
      <c r="J44" s="180"/>
      <c r="K44" s="180"/>
      <c r="L44" s="180"/>
      <c r="M44" s="420"/>
      <c r="N44" s="763"/>
      <c r="O44" s="180"/>
      <c r="P44" s="171"/>
      <c r="Q44" s="322"/>
      <c r="R44" s="322"/>
    </row>
    <row r="45" spans="1:18" s="1" customFormat="1" ht="50.1" customHeight="1">
      <c r="A45" s="304"/>
      <c r="B45" s="327" t="s">
        <v>477</v>
      </c>
      <c r="C45" s="420"/>
      <c r="D45" s="420"/>
      <c r="E45" s="420"/>
      <c r="F45" s="180"/>
      <c r="G45" s="180"/>
      <c r="H45" s="180"/>
      <c r="I45" s="625"/>
      <c r="J45" s="180"/>
      <c r="K45" s="180"/>
      <c r="L45" s="180"/>
      <c r="M45" s="420"/>
      <c r="N45" s="763"/>
      <c r="O45" s="180"/>
      <c r="P45" s="171"/>
      <c r="Q45" s="322"/>
      <c r="R45" s="322"/>
    </row>
    <row r="46" spans="1:18" s="1" customFormat="1" ht="50.1" customHeight="1">
      <c r="A46" s="304"/>
      <c r="B46" s="327" t="s">
        <v>478</v>
      </c>
      <c r="C46" s="420"/>
      <c r="D46" s="420"/>
      <c r="E46" s="420"/>
      <c r="F46" s="180"/>
      <c r="G46" s="180"/>
      <c r="H46" s="180"/>
      <c r="I46" s="625"/>
      <c r="J46" s="180"/>
      <c r="K46" s="180"/>
      <c r="L46" s="180"/>
      <c r="M46" s="420"/>
      <c r="N46" s="763"/>
      <c r="O46" s="180"/>
      <c r="P46" s="171"/>
      <c r="Q46" s="322"/>
      <c r="R46" s="322"/>
    </row>
    <row r="47" spans="1:18" s="1" customFormat="1" ht="50.1" customHeight="1">
      <c r="A47" s="304"/>
      <c r="B47" s="327" t="s">
        <v>479</v>
      </c>
      <c r="C47" s="420"/>
      <c r="D47" s="420"/>
      <c r="E47" s="420"/>
      <c r="F47" s="180"/>
      <c r="G47" s="180"/>
      <c r="H47" s="180"/>
      <c r="I47" s="625"/>
      <c r="J47" s="180"/>
      <c r="K47" s="180"/>
      <c r="L47" s="180"/>
      <c r="M47" s="420"/>
      <c r="N47" s="763"/>
      <c r="O47" s="180"/>
      <c r="P47" s="171"/>
      <c r="Q47" s="322"/>
      <c r="R47" s="322"/>
    </row>
    <row r="48" spans="1:18" s="1" customFormat="1" ht="50.1" customHeight="1">
      <c r="A48" s="304"/>
      <c r="B48" s="327" t="s">
        <v>480</v>
      </c>
      <c r="C48" s="420"/>
      <c r="D48" s="420"/>
      <c r="E48" s="420"/>
      <c r="F48" s="180"/>
      <c r="G48" s="180"/>
      <c r="H48" s="180"/>
      <c r="I48" s="625"/>
      <c r="J48" s="180"/>
      <c r="K48" s="180"/>
      <c r="L48" s="180"/>
      <c r="M48" s="420"/>
      <c r="N48" s="763"/>
      <c r="O48" s="180"/>
      <c r="P48" s="171"/>
      <c r="Q48" s="322"/>
      <c r="R48" s="322"/>
    </row>
    <row r="49" spans="1:18" s="1" customFormat="1" ht="50.1" customHeight="1">
      <c r="A49" s="304"/>
      <c r="B49" s="327" t="s">
        <v>481</v>
      </c>
      <c r="C49" s="420"/>
      <c r="D49" s="420"/>
      <c r="E49" s="420"/>
      <c r="F49" s="180"/>
      <c r="G49" s="180"/>
      <c r="H49" s="180"/>
      <c r="I49" s="625"/>
      <c r="J49" s="180"/>
      <c r="K49" s="180"/>
      <c r="L49" s="180"/>
      <c r="M49" s="420"/>
      <c r="N49" s="763"/>
      <c r="O49" s="180"/>
      <c r="P49" s="171"/>
      <c r="Q49" s="322"/>
      <c r="R49" s="322"/>
    </row>
    <row r="50" spans="1:145" s="93" customFormat="1" ht="6" customHeight="1">
      <c r="A50" s="130"/>
      <c r="B50" s="131"/>
      <c r="C50" s="418"/>
      <c r="D50" s="255"/>
      <c r="E50" s="255"/>
      <c r="F50" s="255"/>
      <c r="G50" s="255"/>
      <c r="H50" s="255"/>
      <c r="I50" s="255"/>
      <c r="J50" s="255"/>
      <c r="K50" s="255"/>
      <c r="L50" s="255"/>
      <c r="M50" s="176"/>
      <c r="N50" s="155"/>
      <c r="O50" s="226"/>
      <c r="P50" s="169"/>
      <c r="Q50" s="381"/>
      <c r="R50" s="236"/>
      <c r="S50" s="236"/>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row>
    <row r="51" spans="1:18" s="399" customFormat="1" ht="39.95" customHeight="1">
      <c r="A51" s="128" t="s">
        <v>495</v>
      </c>
      <c r="B51" s="129" t="s">
        <v>595</v>
      </c>
      <c r="C51" s="603">
        <f>'Sect. 3'!C32:G32</f>
        <v>0</v>
      </c>
      <c r="D51" s="335"/>
      <c r="E51" s="335"/>
      <c r="F51" s="335"/>
      <c r="G51" s="335"/>
      <c r="H51" s="335"/>
      <c r="I51" s="335"/>
      <c r="J51" s="335"/>
      <c r="K51" s="335"/>
      <c r="L51" s="335"/>
      <c r="M51" s="384"/>
      <c r="N51" s="392"/>
      <c r="O51" s="280"/>
      <c r="P51" s="362"/>
      <c r="Q51" s="398"/>
      <c r="R51" s="398"/>
    </row>
    <row r="52" spans="1:18" s="399" customFormat="1" ht="39.95" customHeight="1">
      <c r="A52" s="128"/>
      <c r="B52" s="129" t="s">
        <v>435</v>
      </c>
      <c r="C52" s="480">
        <f>'Sect. 8'!$C59</f>
        <v>0</v>
      </c>
      <c r="D52" s="335"/>
      <c r="E52" s="335"/>
      <c r="F52" s="335"/>
      <c r="G52" s="335"/>
      <c r="H52" s="335"/>
      <c r="I52" s="335"/>
      <c r="J52" s="335"/>
      <c r="K52" s="335"/>
      <c r="L52" s="335"/>
      <c r="M52" s="384"/>
      <c r="N52" s="392"/>
      <c r="O52" s="280"/>
      <c r="P52" s="362"/>
      <c r="Q52" s="398"/>
      <c r="R52" s="398"/>
    </row>
    <row r="53" spans="1:18" s="399" customFormat="1" ht="39.95" customHeight="1">
      <c r="A53" s="128"/>
      <c r="B53" s="416"/>
      <c r="C53" s="480">
        <f>'Sect. 8'!$C60</f>
        <v>0</v>
      </c>
      <c r="D53" s="335"/>
      <c r="E53" s="335"/>
      <c r="F53" s="335"/>
      <c r="G53" s="335"/>
      <c r="H53" s="335"/>
      <c r="I53" s="335"/>
      <c r="J53" s="335"/>
      <c r="K53" s="335"/>
      <c r="L53" s="335"/>
      <c r="M53" s="384"/>
      <c r="N53" s="392"/>
      <c r="O53" s="280"/>
      <c r="P53" s="362"/>
      <c r="Q53" s="398"/>
      <c r="R53" s="398"/>
    </row>
    <row r="54" spans="1:18" s="399" customFormat="1" ht="39.95" customHeight="1">
      <c r="A54" s="128"/>
      <c r="B54" s="416"/>
      <c r="C54" s="480">
        <f>'Sect. 8'!$C61</f>
        <v>0</v>
      </c>
      <c r="D54" s="335"/>
      <c r="E54" s="335"/>
      <c r="F54" s="335"/>
      <c r="G54" s="335"/>
      <c r="H54" s="335"/>
      <c r="I54" s="335"/>
      <c r="J54" s="335"/>
      <c r="K54" s="335"/>
      <c r="L54" s="335"/>
      <c r="M54" s="384"/>
      <c r="N54" s="392"/>
      <c r="O54" s="280"/>
      <c r="P54" s="362"/>
      <c r="Q54" s="398"/>
      <c r="R54" s="398"/>
    </row>
    <row r="55" spans="1:18" s="399" customFormat="1" ht="39.95" customHeight="1">
      <c r="A55" s="128"/>
      <c r="B55" s="416"/>
      <c r="C55" s="480">
        <f>'Sect. 8'!$C62</f>
        <v>0</v>
      </c>
      <c r="D55" s="335"/>
      <c r="E55" s="335"/>
      <c r="F55" s="335"/>
      <c r="G55" s="335"/>
      <c r="H55" s="335"/>
      <c r="I55" s="335"/>
      <c r="J55" s="335"/>
      <c r="K55" s="335"/>
      <c r="L55" s="335"/>
      <c r="M55" s="384"/>
      <c r="N55" s="392"/>
      <c r="O55" s="280"/>
      <c r="P55" s="362"/>
      <c r="Q55" s="398"/>
      <c r="R55" s="398"/>
    </row>
    <row r="56" spans="1:18" s="399" customFormat="1" ht="39.95" customHeight="1">
      <c r="A56" s="128"/>
      <c r="B56" s="416"/>
      <c r="C56" s="480">
        <f>'Sect. 8'!$C63</f>
        <v>0</v>
      </c>
      <c r="D56" s="335"/>
      <c r="E56" s="335"/>
      <c r="F56" s="335"/>
      <c r="G56" s="335"/>
      <c r="H56" s="335"/>
      <c r="I56" s="335"/>
      <c r="J56" s="335"/>
      <c r="K56" s="335"/>
      <c r="L56" s="335"/>
      <c r="M56" s="384"/>
      <c r="N56" s="392"/>
      <c r="O56" s="280"/>
      <c r="P56" s="362"/>
      <c r="Q56" s="398"/>
      <c r="R56" s="398"/>
    </row>
    <row r="57" spans="1:18" s="399" customFormat="1" ht="39.95" customHeight="1">
      <c r="A57" s="128"/>
      <c r="B57" s="129" t="s">
        <v>492</v>
      </c>
      <c r="C57" s="480">
        <f>'Sect. 8'!$C53</f>
        <v>0</v>
      </c>
      <c r="D57" s="335"/>
      <c r="E57" s="335"/>
      <c r="F57" s="335"/>
      <c r="G57" s="335"/>
      <c r="H57" s="335"/>
      <c r="I57" s="335"/>
      <c r="J57" s="335"/>
      <c r="K57" s="335"/>
      <c r="L57" s="335"/>
      <c r="M57" s="384"/>
      <c r="N57" s="392"/>
      <c r="O57" s="280"/>
      <c r="P57" s="362"/>
      <c r="Q57" s="398"/>
      <c r="R57" s="398"/>
    </row>
    <row r="58" spans="1:18" s="399" customFormat="1" ht="39.95" customHeight="1">
      <c r="A58" s="128"/>
      <c r="B58" s="416"/>
      <c r="C58" s="480">
        <f>'Sect. 8'!$C54</f>
        <v>0</v>
      </c>
      <c r="D58" s="335"/>
      <c r="E58" s="335"/>
      <c r="F58" s="335"/>
      <c r="G58" s="335"/>
      <c r="H58" s="335"/>
      <c r="I58" s="335"/>
      <c r="J58" s="335"/>
      <c r="K58" s="335"/>
      <c r="L58" s="335"/>
      <c r="M58" s="384"/>
      <c r="N58" s="392"/>
      <c r="O58" s="280"/>
      <c r="P58" s="362"/>
      <c r="Q58" s="398"/>
      <c r="R58" s="398"/>
    </row>
    <row r="59" spans="1:18" s="399" customFormat="1" ht="39.95" customHeight="1">
      <c r="A59" s="128"/>
      <c r="B59" s="416"/>
      <c r="C59" s="480">
        <f>'Sect. 8'!$C55</f>
        <v>0</v>
      </c>
      <c r="D59" s="335"/>
      <c r="E59" s="335"/>
      <c r="F59" s="335"/>
      <c r="G59" s="335"/>
      <c r="H59" s="335"/>
      <c r="I59" s="335"/>
      <c r="J59" s="335"/>
      <c r="K59" s="335"/>
      <c r="L59" s="335"/>
      <c r="M59" s="384"/>
      <c r="N59" s="392"/>
      <c r="O59" s="280"/>
      <c r="P59" s="362"/>
      <c r="Q59" s="398"/>
      <c r="R59" s="398"/>
    </row>
    <row r="60" spans="1:18" s="399" customFormat="1" ht="39.95" customHeight="1">
      <c r="A60" s="128"/>
      <c r="B60" s="416"/>
      <c r="C60" s="480">
        <f>'Sect. 8'!$C56</f>
        <v>0</v>
      </c>
      <c r="D60" s="335"/>
      <c r="E60" s="335"/>
      <c r="F60" s="335"/>
      <c r="G60" s="335"/>
      <c r="H60" s="335"/>
      <c r="I60" s="335"/>
      <c r="J60" s="335"/>
      <c r="K60" s="335"/>
      <c r="L60" s="335"/>
      <c r="M60" s="384"/>
      <c r="N60" s="392"/>
      <c r="O60" s="280"/>
      <c r="P60" s="362"/>
      <c r="Q60" s="398"/>
      <c r="R60" s="398"/>
    </row>
    <row r="61" spans="1:18" s="399" customFormat="1" ht="39.95" customHeight="1">
      <c r="A61" s="128"/>
      <c r="B61" s="416"/>
      <c r="C61" s="480">
        <f>'Sect. 8'!$C57</f>
        <v>0</v>
      </c>
      <c r="D61" s="335"/>
      <c r="E61" s="335"/>
      <c r="F61" s="335"/>
      <c r="G61" s="335"/>
      <c r="H61" s="335"/>
      <c r="I61" s="335"/>
      <c r="J61" s="335"/>
      <c r="K61" s="335"/>
      <c r="L61" s="335"/>
      <c r="M61" s="384"/>
      <c r="N61" s="392"/>
      <c r="O61" s="280"/>
      <c r="P61" s="362"/>
      <c r="Q61" s="398"/>
      <c r="R61" s="398"/>
    </row>
    <row r="62" spans="1:16" s="1" customFormat="1" ht="3.95" customHeight="1">
      <c r="A62" s="421"/>
      <c r="B62" s="122"/>
      <c r="C62" s="419"/>
      <c r="D62" s="363"/>
      <c r="E62" s="364"/>
      <c r="F62" s="364"/>
      <c r="G62" s="365"/>
      <c r="H62" s="365"/>
      <c r="I62" s="366"/>
      <c r="J62" s="367"/>
      <c r="K62" s="368"/>
      <c r="L62" s="367"/>
      <c r="M62" s="369"/>
      <c r="N62" s="370"/>
      <c r="O62" s="369"/>
      <c r="P62" s="417"/>
    </row>
    <row r="63" spans="1:18" s="1" customFormat="1" ht="50.1" customHeight="1">
      <c r="A63" s="304"/>
      <c r="B63" s="327" t="s">
        <v>472</v>
      </c>
      <c r="C63" s="420"/>
      <c r="D63" s="180"/>
      <c r="E63" s="180"/>
      <c r="F63" s="180"/>
      <c r="G63" s="180"/>
      <c r="H63" s="180"/>
      <c r="I63" s="180"/>
      <c r="J63" s="625"/>
      <c r="K63" s="180"/>
      <c r="L63" s="180"/>
      <c r="M63" s="420"/>
      <c r="N63" s="762" t="s">
        <v>493</v>
      </c>
      <c r="O63" s="180"/>
      <c r="P63" s="171"/>
      <c r="Q63" s="322"/>
      <c r="R63" s="322"/>
    </row>
    <row r="64" spans="1:18" s="1" customFormat="1" ht="50.1" customHeight="1">
      <c r="A64" s="304"/>
      <c r="B64" s="327" t="s">
        <v>473</v>
      </c>
      <c r="C64" s="420"/>
      <c r="D64" s="180"/>
      <c r="E64" s="180"/>
      <c r="F64" s="180"/>
      <c r="G64" s="180"/>
      <c r="H64" s="180"/>
      <c r="I64" s="180"/>
      <c r="J64" s="625"/>
      <c r="K64" s="180"/>
      <c r="L64" s="180"/>
      <c r="M64" s="420"/>
      <c r="N64" s="763"/>
      <c r="O64" s="180"/>
      <c r="P64" s="171"/>
      <c r="Q64" s="322"/>
      <c r="R64" s="322"/>
    </row>
    <row r="65" spans="1:18" s="1" customFormat="1" ht="50.1" customHeight="1">
      <c r="A65" s="304"/>
      <c r="B65" s="327" t="s">
        <v>474</v>
      </c>
      <c r="C65" s="420"/>
      <c r="D65" s="180"/>
      <c r="E65" s="180"/>
      <c r="F65" s="180"/>
      <c r="G65" s="180"/>
      <c r="H65" s="180"/>
      <c r="I65" s="180"/>
      <c r="J65" s="625"/>
      <c r="K65" s="180"/>
      <c r="L65" s="180"/>
      <c r="M65" s="420"/>
      <c r="N65" s="763"/>
      <c r="O65" s="614"/>
      <c r="P65" s="171"/>
      <c r="Q65" s="322"/>
      <c r="R65" s="322"/>
    </row>
    <row r="66" spans="1:18" s="1" customFormat="1" ht="50.1" customHeight="1">
      <c r="A66" s="304"/>
      <c r="B66" s="327" t="s">
        <v>475</v>
      </c>
      <c r="C66" s="420"/>
      <c r="D66" s="180"/>
      <c r="E66" s="180"/>
      <c r="F66" s="180"/>
      <c r="G66" s="180"/>
      <c r="H66" s="180"/>
      <c r="I66" s="180"/>
      <c r="J66" s="625"/>
      <c r="K66" s="180"/>
      <c r="L66" s="180"/>
      <c r="M66" s="420"/>
      <c r="N66" s="763"/>
      <c r="O66" s="614"/>
      <c r="P66" s="171"/>
      <c r="Q66" s="322"/>
      <c r="R66" s="322"/>
    </row>
    <row r="67" spans="1:18" s="1" customFormat="1" ht="50.1" customHeight="1">
      <c r="A67" s="304"/>
      <c r="B67" s="327" t="s">
        <v>476</v>
      </c>
      <c r="C67" s="420"/>
      <c r="D67" s="180"/>
      <c r="E67" s="180"/>
      <c r="F67" s="180"/>
      <c r="G67" s="180"/>
      <c r="H67" s="180"/>
      <c r="I67" s="180"/>
      <c r="J67" s="625"/>
      <c r="K67" s="180"/>
      <c r="L67" s="180"/>
      <c r="M67" s="420"/>
      <c r="N67" s="763"/>
      <c r="O67" s="614"/>
      <c r="P67" s="171"/>
      <c r="Q67" s="322"/>
      <c r="R67" s="322"/>
    </row>
    <row r="68" spans="1:18" s="1" customFormat="1" ht="50.1" customHeight="1">
      <c r="A68" s="304"/>
      <c r="B68" s="327" t="s">
        <v>477</v>
      </c>
      <c r="C68" s="420"/>
      <c r="D68" s="180"/>
      <c r="E68" s="180"/>
      <c r="F68" s="180"/>
      <c r="G68" s="180"/>
      <c r="H68" s="180"/>
      <c r="I68" s="180"/>
      <c r="J68" s="625"/>
      <c r="K68" s="180"/>
      <c r="L68" s="180"/>
      <c r="M68" s="420"/>
      <c r="N68" s="763"/>
      <c r="O68" s="614"/>
      <c r="P68" s="171"/>
      <c r="Q68" s="322"/>
      <c r="R68" s="322"/>
    </row>
    <row r="69" spans="1:18" s="1" customFormat="1" ht="50.1" customHeight="1">
      <c r="A69" s="304"/>
      <c r="B69" s="327" t="s">
        <v>478</v>
      </c>
      <c r="C69" s="420"/>
      <c r="D69" s="180"/>
      <c r="E69" s="180"/>
      <c r="F69" s="180"/>
      <c r="G69" s="180"/>
      <c r="H69" s="180"/>
      <c r="I69" s="180"/>
      <c r="J69" s="625"/>
      <c r="K69" s="180"/>
      <c r="L69" s="180"/>
      <c r="M69" s="420"/>
      <c r="N69" s="763"/>
      <c r="O69" s="614"/>
      <c r="P69" s="171"/>
      <c r="Q69" s="322"/>
      <c r="R69" s="322"/>
    </row>
    <row r="70" spans="1:18" s="1" customFormat="1" ht="50.1" customHeight="1">
      <c r="A70" s="304"/>
      <c r="B70" s="327" t="s">
        <v>479</v>
      </c>
      <c r="C70" s="420"/>
      <c r="D70" s="180"/>
      <c r="E70" s="180"/>
      <c r="F70" s="180"/>
      <c r="G70" s="180"/>
      <c r="H70" s="180"/>
      <c r="I70" s="180"/>
      <c r="J70" s="625"/>
      <c r="K70" s="180"/>
      <c r="L70" s="180"/>
      <c r="M70" s="420"/>
      <c r="N70" s="763"/>
      <c r="O70" s="614"/>
      <c r="P70" s="171"/>
      <c r="Q70" s="322"/>
      <c r="R70" s="322"/>
    </row>
    <row r="71" spans="1:18" s="1" customFormat="1" ht="50.1" customHeight="1">
      <c r="A71" s="304"/>
      <c r="B71" s="327" t="s">
        <v>480</v>
      </c>
      <c r="C71" s="420"/>
      <c r="D71" s="180"/>
      <c r="E71" s="180"/>
      <c r="F71" s="180"/>
      <c r="G71" s="180"/>
      <c r="H71" s="180"/>
      <c r="I71" s="180"/>
      <c r="J71" s="625"/>
      <c r="K71" s="180"/>
      <c r="L71" s="180"/>
      <c r="M71" s="420"/>
      <c r="N71" s="763"/>
      <c r="O71" s="614"/>
      <c r="P71" s="171"/>
      <c r="Q71" s="322"/>
      <c r="R71" s="322"/>
    </row>
    <row r="72" spans="1:18" s="1" customFormat="1" ht="50.1" customHeight="1">
      <c r="A72" s="304"/>
      <c r="B72" s="327" t="s">
        <v>481</v>
      </c>
      <c r="C72" s="420"/>
      <c r="D72" s="180"/>
      <c r="E72" s="180"/>
      <c r="F72" s="180"/>
      <c r="G72" s="180"/>
      <c r="H72" s="180"/>
      <c r="I72" s="180"/>
      <c r="J72" s="625"/>
      <c r="K72" s="180"/>
      <c r="L72" s="180"/>
      <c r="M72" s="420"/>
      <c r="N72" s="763"/>
      <c r="O72" s="614"/>
      <c r="P72" s="171"/>
      <c r="Q72" s="322"/>
      <c r="R72" s="322"/>
    </row>
    <row r="73" spans="1:145" s="93" customFormat="1" ht="6" customHeight="1">
      <c r="A73" s="130"/>
      <c r="B73" s="131"/>
      <c r="C73" s="418"/>
      <c r="D73" s="255"/>
      <c r="E73" s="255"/>
      <c r="F73" s="255"/>
      <c r="G73" s="255"/>
      <c r="H73" s="255"/>
      <c r="I73" s="255"/>
      <c r="J73" s="255"/>
      <c r="K73" s="255"/>
      <c r="L73" s="255"/>
      <c r="M73" s="176"/>
      <c r="N73" s="155"/>
      <c r="O73" s="226"/>
      <c r="P73" s="169"/>
      <c r="Q73" s="381"/>
      <c r="R73" s="236"/>
      <c r="S73" s="236"/>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row>
    <row r="74" spans="1:18" s="399" customFormat="1" ht="39.95" customHeight="1">
      <c r="A74" s="128" t="s">
        <v>496</v>
      </c>
      <c r="B74" s="129" t="s">
        <v>316</v>
      </c>
      <c r="C74" s="603">
        <f>'Sect. 3'!C38:G38</f>
        <v>0</v>
      </c>
      <c r="D74" s="335"/>
      <c r="E74" s="335"/>
      <c r="F74" s="335"/>
      <c r="G74" s="335"/>
      <c r="H74" s="335"/>
      <c r="I74" s="335"/>
      <c r="J74" s="335"/>
      <c r="K74" s="335"/>
      <c r="L74" s="335"/>
      <c r="M74" s="384"/>
      <c r="N74" s="392"/>
      <c r="O74" s="280"/>
      <c r="P74" s="362"/>
      <c r="Q74" s="398"/>
      <c r="R74" s="398"/>
    </row>
    <row r="75" spans="1:18" s="399" customFormat="1" ht="39.95" customHeight="1">
      <c r="A75" s="128"/>
      <c r="B75" s="129" t="s">
        <v>435</v>
      </c>
      <c r="C75" s="480">
        <f>'Sect. 8'!$C79</f>
        <v>0</v>
      </c>
      <c r="D75" s="335"/>
      <c r="E75" s="335"/>
      <c r="F75" s="335"/>
      <c r="G75" s="335"/>
      <c r="H75" s="335"/>
      <c r="I75" s="335"/>
      <c r="J75" s="335"/>
      <c r="K75" s="335"/>
      <c r="L75" s="335"/>
      <c r="M75" s="384"/>
      <c r="N75" s="392"/>
      <c r="O75" s="280"/>
      <c r="P75" s="362"/>
      <c r="Q75" s="398"/>
      <c r="R75" s="398"/>
    </row>
    <row r="76" spans="1:18" s="399" customFormat="1" ht="39.95" customHeight="1">
      <c r="A76" s="128"/>
      <c r="B76" s="416"/>
      <c r="C76" s="480">
        <f>'Sect. 8'!$C80</f>
        <v>0</v>
      </c>
      <c r="D76" s="335"/>
      <c r="E76" s="335"/>
      <c r="F76" s="335"/>
      <c r="G76" s="335"/>
      <c r="H76" s="335"/>
      <c r="I76" s="335"/>
      <c r="J76" s="335"/>
      <c r="K76" s="335"/>
      <c r="L76" s="335"/>
      <c r="M76" s="384"/>
      <c r="N76" s="392"/>
      <c r="O76" s="280"/>
      <c r="P76" s="362"/>
      <c r="Q76" s="398"/>
      <c r="R76" s="398"/>
    </row>
    <row r="77" spans="1:18" s="399" customFormat="1" ht="39.95" customHeight="1">
      <c r="A77" s="128"/>
      <c r="B77" s="416"/>
      <c r="C77" s="480">
        <f>'Sect. 8'!$C81</f>
        <v>0</v>
      </c>
      <c r="D77" s="335"/>
      <c r="E77" s="335"/>
      <c r="F77" s="335"/>
      <c r="G77" s="335"/>
      <c r="H77" s="335"/>
      <c r="I77" s="335"/>
      <c r="J77" s="335"/>
      <c r="K77" s="335"/>
      <c r="L77" s="335"/>
      <c r="M77" s="384"/>
      <c r="N77" s="392"/>
      <c r="O77" s="280"/>
      <c r="P77" s="362"/>
      <c r="Q77" s="398"/>
      <c r="R77" s="398"/>
    </row>
    <row r="78" spans="1:18" s="399" customFormat="1" ht="39.95" customHeight="1">
      <c r="A78" s="128"/>
      <c r="B78" s="416"/>
      <c r="C78" s="480">
        <f>'Sect. 8'!$C82</f>
        <v>0</v>
      </c>
      <c r="D78" s="335"/>
      <c r="E78" s="335"/>
      <c r="F78" s="335"/>
      <c r="G78" s="335"/>
      <c r="H78" s="335"/>
      <c r="I78" s="335"/>
      <c r="J78" s="335"/>
      <c r="K78" s="335"/>
      <c r="L78" s="335"/>
      <c r="M78" s="384"/>
      <c r="N78" s="392"/>
      <c r="O78" s="280"/>
      <c r="P78" s="362"/>
      <c r="Q78" s="398"/>
      <c r="R78" s="398"/>
    </row>
    <row r="79" spans="1:18" s="399" customFormat="1" ht="39.95" customHeight="1">
      <c r="A79" s="128"/>
      <c r="B79" s="416"/>
      <c r="C79" s="480">
        <f>'Sect. 8'!$C83</f>
        <v>0</v>
      </c>
      <c r="D79" s="335"/>
      <c r="E79" s="335"/>
      <c r="F79" s="335"/>
      <c r="G79" s="335"/>
      <c r="H79" s="335"/>
      <c r="I79" s="335"/>
      <c r="J79" s="335"/>
      <c r="K79" s="335"/>
      <c r="L79" s="335"/>
      <c r="M79" s="384"/>
      <c r="N79" s="392"/>
      <c r="O79" s="280"/>
      <c r="P79" s="362"/>
      <c r="Q79" s="398"/>
      <c r="R79" s="398"/>
    </row>
    <row r="80" spans="1:18" s="399" customFormat="1" ht="39.95" customHeight="1">
      <c r="A80" s="128"/>
      <c r="B80" s="129" t="s">
        <v>492</v>
      </c>
      <c r="C80" s="480">
        <f>'Sect. 8'!$C73</f>
        <v>0</v>
      </c>
      <c r="D80" s="335"/>
      <c r="E80" s="335"/>
      <c r="F80" s="335"/>
      <c r="G80" s="335"/>
      <c r="H80" s="335"/>
      <c r="I80" s="335"/>
      <c r="J80" s="335"/>
      <c r="K80" s="335"/>
      <c r="L80" s="335"/>
      <c r="M80" s="384"/>
      <c r="N80" s="392"/>
      <c r="O80" s="280"/>
      <c r="P80" s="362"/>
      <c r="Q80" s="398"/>
      <c r="R80" s="398"/>
    </row>
    <row r="81" spans="1:18" s="399" customFormat="1" ht="39.95" customHeight="1">
      <c r="A81" s="128"/>
      <c r="B81" s="416"/>
      <c r="C81" s="480">
        <f>'Sect. 8'!$C74</f>
        <v>0</v>
      </c>
      <c r="D81" s="335"/>
      <c r="E81" s="335"/>
      <c r="F81" s="335"/>
      <c r="G81" s="335"/>
      <c r="H81" s="335"/>
      <c r="I81" s="335"/>
      <c r="J81" s="335"/>
      <c r="K81" s="335"/>
      <c r="L81" s="335"/>
      <c r="M81" s="384"/>
      <c r="N81" s="392"/>
      <c r="O81" s="280"/>
      <c r="P81" s="362"/>
      <c r="Q81" s="398"/>
      <c r="R81" s="398"/>
    </row>
    <row r="82" spans="1:18" s="399" customFormat="1" ht="39.95" customHeight="1">
      <c r="A82" s="128"/>
      <c r="B82" s="416"/>
      <c r="C82" s="480">
        <f>'Sect. 8'!$C75</f>
        <v>0</v>
      </c>
      <c r="D82" s="335"/>
      <c r="E82" s="335"/>
      <c r="F82" s="335"/>
      <c r="G82" s="335"/>
      <c r="H82" s="335"/>
      <c r="I82" s="335"/>
      <c r="J82" s="335"/>
      <c r="K82" s="335"/>
      <c r="L82" s="335"/>
      <c r="M82" s="384"/>
      <c r="N82" s="392"/>
      <c r="O82" s="280"/>
      <c r="P82" s="362"/>
      <c r="Q82" s="398"/>
      <c r="R82" s="398"/>
    </row>
    <row r="83" spans="1:18" s="399" customFormat="1" ht="39.95" customHeight="1">
      <c r="A83" s="128"/>
      <c r="B83" s="416"/>
      <c r="C83" s="480">
        <f>'Sect. 8'!$C76</f>
        <v>0</v>
      </c>
      <c r="D83" s="335"/>
      <c r="E83" s="335"/>
      <c r="F83" s="335"/>
      <c r="G83" s="335"/>
      <c r="H83" s="335"/>
      <c r="I83" s="335"/>
      <c r="J83" s="335"/>
      <c r="K83" s="335"/>
      <c r="L83" s="335"/>
      <c r="M83" s="384"/>
      <c r="N83" s="392"/>
      <c r="O83" s="280"/>
      <c r="P83" s="362"/>
      <c r="Q83" s="398"/>
      <c r="R83" s="398"/>
    </row>
    <row r="84" spans="1:18" s="399" customFormat="1" ht="39.95" customHeight="1">
      <c r="A84" s="128"/>
      <c r="B84" s="416"/>
      <c r="C84" s="480">
        <f>'Sect. 8'!$C77</f>
        <v>0</v>
      </c>
      <c r="D84" s="335"/>
      <c r="E84" s="335"/>
      <c r="F84" s="335"/>
      <c r="G84" s="335"/>
      <c r="H84" s="335"/>
      <c r="I84" s="335"/>
      <c r="J84" s="335"/>
      <c r="K84" s="335"/>
      <c r="L84" s="335"/>
      <c r="M84" s="384"/>
      <c r="N84" s="392"/>
      <c r="O84" s="280"/>
      <c r="P84" s="362"/>
      <c r="Q84" s="398"/>
      <c r="R84" s="398"/>
    </row>
    <row r="85" spans="1:16" s="1" customFormat="1" ht="3.95" customHeight="1">
      <c r="A85" s="421"/>
      <c r="B85" s="122"/>
      <c r="C85" s="419"/>
      <c r="D85" s="363"/>
      <c r="E85" s="364"/>
      <c r="F85" s="364"/>
      <c r="G85" s="365"/>
      <c r="H85" s="365"/>
      <c r="I85" s="366"/>
      <c r="J85" s="367"/>
      <c r="K85" s="368"/>
      <c r="L85" s="367"/>
      <c r="M85" s="369"/>
      <c r="N85" s="370"/>
      <c r="O85" s="369"/>
      <c r="P85" s="417"/>
    </row>
    <row r="86" spans="1:18" s="1" customFormat="1" ht="50.1" customHeight="1">
      <c r="A86" s="304"/>
      <c r="B86" s="327" t="s">
        <v>472</v>
      </c>
      <c r="C86" s="420"/>
      <c r="D86" s="180"/>
      <c r="E86" s="180"/>
      <c r="F86" s="180"/>
      <c r="G86" s="180"/>
      <c r="H86" s="180"/>
      <c r="I86" s="180"/>
      <c r="J86" s="625"/>
      <c r="K86" s="180"/>
      <c r="L86" s="180"/>
      <c r="M86" s="420"/>
      <c r="N86" s="762" t="s">
        <v>493</v>
      </c>
      <c r="O86" s="180"/>
      <c r="P86" s="168"/>
      <c r="Q86" s="322"/>
      <c r="R86" s="322"/>
    </row>
    <row r="87" spans="1:18" s="1" customFormat="1" ht="50.1" customHeight="1">
      <c r="A87" s="304"/>
      <c r="B87" s="327" t="s">
        <v>473</v>
      </c>
      <c r="C87" s="420"/>
      <c r="D87" s="180"/>
      <c r="E87" s="180"/>
      <c r="F87" s="180"/>
      <c r="G87" s="180"/>
      <c r="H87" s="180"/>
      <c r="I87" s="180"/>
      <c r="J87" s="625"/>
      <c r="K87" s="180"/>
      <c r="L87" s="180"/>
      <c r="M87" s="420"/>
      <c r="N87" s="763"/>
      <c r="O87" s="180"/>
      <c r="P87" s="168"/>
      <c r="Q87" s="322"/>
      <c r="R87" s="322"/>
    </row>
    <row r="88" spans="1:18" s="1" customFormat="1" ht="50.1" customHeight="1">
      <c r="A88" s="304"/>
      <c r="B88" s="327" t="s">
        <v>474</v>
      </c>
      <c r="C88" s="420"/>
      <c r="D88" s="180"/>
      <c r="E88" s="180"/>
      <c r="F88" s="180"/>
      <c r="G88" s="180"/>
      <c r="H88" s="180"/>
      <c r="I88" s="180"/>
      <c r="J88" s="625"/>
      <c r="K88" s="180"/>
      <c r="L88" s="180"/>
      <c r="M88" s="420"/>
      <c r="N88" s="763"/>
      <c r="O88" s="180"/>
      <c r="P88" s="168"/>
      <c r="Q88" s="322"/>
      <c r="R88" s="322"/>
    </row>
    <row r="89" spans="1:18" s="1" customFormat="1" ht="50.1" customHeight="1">
      <c r="A89" s="304"/>
      <c r="B89" s="327" t="s">
        <v>475</v>
      </c>
      <c r="C89" s="420"/>
      <c r="D89" s="180"/>
      <c r="E89" s="180"/>
      <c r="F89" s="180"/>
      <c r="G89" s="180"/>
      <c r="H89" s="180"/>
      <c r="I89" s="180"/>
      <c r="J89" s="625"/>
      <c r="K89" s="180"/>
      <c r="L89" s="180"/>
      <c r="M89" s="420"/>
      <c r="N89" s="763"/>
      <c r="O89" s="180"/>
      <c r="P89" s="168"/>
      <c r="Q89" s="322"/>
      <c r="R89" s="322"/>
    </row>
    <row r="90" spans="1:18" s="1" customFormat="1" ht="50.1" customHeight="1">
      <c r="A90" s="304"/>
      <c r="B90" s="327" t="s">
        <v>476</v>
      </c>
      <c r="C90" s="420"/>
      <c r="D90" s="180"/>
      <c r="E90" s="180"/>
      <c r="F90" s="180"/>
      <c r="G90" s="180"/>
      <c r="H90" s="180"/>
      <c r="I90" s="180"/>
      <c r="J90" s="625"/>
      <c r="K90" s="180"/>
      <c r="L90" s="180"/>
      <c r="M90" s="420"/>
      <c r="N90" s="763"/>
      <c r="O90" s="180"/>
      <c r="P90" s="168"/>
      <c r="Q90" s="322"/>
      <c r="R90" s="322"/>
    </row>
    <row r="91" spans="1:18" s="1" customFormat="1" ht="50.1" customHeight="1">
      <c r="A91" s="304"/>
      <c r="B91" s="327" t="s">
        <v>477</v>
      </c>
      <c r="C91" s="420"/>
      <c r="D91" s="180"/>
      <c r="E91" s="180"/>
      <c r="F91" s="180"/>
      <c r="G91" s="180"/>
      <c r="H91" s="180"/>
      <c r="I91" s="180"/>
      <c r="J91" s="625"/>
      <c r="K91" s="180"/>
      <c r="L91" s="180"/>
      <c r="M91" s="420"/>
      <c r="N91" s="763"/>
      <c r="O91" s="180"/>
      <c r="P91" s="168"/>
      <c r="Q91" s="322"/>
      <c r="R91" s="322"/>
    </row>
    <row r="92" spans="1:18" s="1" customFormat="1" ht="50.1" customHeight="1">
      <c r="A92" s="304"/>
      <c r="B92" s="327" t="s">
        <v>478</v>
      </c>
      <c r="C92" s="420"/>
      <c r="D92" s="180"/>
      <c r="E92" s="180"/>
      <c r="F92" s="180"/>
      <c r="G92" s="180"/>
      <c r="H92" s="180"/>
      <c r="I92" s="180"/>
      <c r="J92" s="625"/>
      <c r="K92" s="180"/>
      <c r="L92" s="180"/>
      <c r="M92" s="420"/>
      <c r="N92" s="763"/>
      <c r="O92" s="180"/>
      <c r="P92" s="168"/>
      <c r="Q92" s="322"/>
      <c r="R92" s="322"/>
    </row>
    <row r="93" spans="1:18" s="1" customFormat="1" ht="50.1" customHeight="1">
      <c r="A93" s="304"/>
      <c r="B93" s="327" t="s">
        <v>479</v>
      </c>
      <c r="C93" s="420"/>
      <c r="D93" s="180"/>
      <c r="E93" s="180"/>
      <c r="F93" s="180"/>
      <c r="G93" s="180"/>
      <c r="H93" s="180"/>
      <c r="I93" s="180"/>
      <c r="J93" s="625"/>
      <c r="K93" s="180"/>
      <c r="L93" s="180"/>
      <c r="M93" s="420"/>
      <c r="N93" s="763"/>
      <c r="O93" s="180"/>
      <c r="P93" s="168"/>
      <c r="Q93" s="322"/>
      <c r="R93" s="322"/>
    </row>
    <row r="94" spans="1:18" s="1" customFormat="1" ht="50.1" customHeight="1">
      <c r="A94" s="304"/>
      <c r="B94" s="327" t="s">
        <v>480</v>
      </c>
      <c r="C94" s="420"/>
      <c r="D94" s="180"/>
      <c r="E94" s="180"/>
      <c r="F94" s="180"/>
      <c r="G94" s="180"/>
      <c r="H94" s="180"/>
      <c r="I94" s="180"/>
      <c r="J94" s="625"/>
      <c r="K94" s="180"/>
      <c r="L94" s="180"/>
      <c r="M94" s="420"/>
      <c r="N94" s="763"/>
      <c r="O94" s="180"/>
      <c r="P94" s="168"/>
      <c r="Q94" s="322"/>
      <c r="R94" s="322"/>
    </row>
    <row r="95" spans="1:18" s="1" customFormat="1" ht="50.1" customHeight="1">
      <c r="A95" s="304"/>
      <c r="B95" s="327" t="s">
        <v>481</v>
      </c>
      <c r="C95" s="420"/>
      <c r="D95" s="180"/>
      <c r="E95" s="180"/>
      <c r="F95" s="180"/>
      <c r="G95" s="180"/>
      <c r="H95" s="180"/>
      <c r="I95" s="180"/>
      <c r="J95" s="625"/>
      <c r="K95" s="180"/>
      <c r="L95" s="180"/>
      <c r="M95" s="420"/>
      <c r="N95" s="819"/>
      <c r="O95" s="180"/>
      <c r="P95" s="168"/>
      <c r="Q95" s="322"/>
      <c r="R95" s="322"/>
    </row>
    <row r="96" spans="1:145" s="93" customFormat="1" ht="6" customHeight="1">
      <c r="A96" s="130"/>
      <c r="B96" s="131"/>
      <c r="C96" s="418"/>
      <c r="D96" s="255"/>
      <c r="E96" s="255"/>
      <c r="F96" s="255"/>
      <c r="G96" s="255"/>
      <c r="H96" s="255"/>
      <c r="I96" s="255"/>
      <c r="J96" s="255"/>
      <c r="K96" s="255"/>
      <c r="L96" s="255"/>
      <c r="M96" s="176"/>
      <c r="N96" s="155"/>
      <c r="O96" s="226"/>
      <c r="P96" s="169"/>
      <c r="Q96" s="381"/>
      <c r="R96" s="236"/>
      <c r="S96" s="236"/>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row>
    <row r="97" spans="1:18" s="399" customFormat="1" ht="39.95" customHeight="1">
      <c r="A97" s="128" t="s">
        <v>497</v>
      </c>
      <c r="B97" s="129" t="s">
        <v>498</v>
      </c>
      <c r="C97" s="476" t="s">
        <v>499</v>
      </c>
      <c r="D97" s="477" t="s">
        <v>629</v>
      </c>
      <c r="E97" s="820" t="s">
        <v>500</v>
      </c>
      <c r="F97" s="821"/>
      <c r="G97" s="821"/>
      <c r="H97" s="821"/>
      <c r="I97" s="822"/>
      <c r="J97" s="477" t="s">
        <v>509</v>
      </c>
      <c r="K97" s="423"/>
      <c r="L97" s="423"/>
      <c r="M97" s="242" t="s">
        <v>217</v>
      </c>
      <c r="N97" s="242" t="s">
        <v>52</v>
      </c>
      <c r="O97" s="213" t="s">
        <v>510</v>
      </c>
      <c r="P97" s="259" t="s">
        <v>105</v>
      </c>
      <c r="Q97" s="398"/>
      <c r="R97" s="398"/>
    </row>
    <row r="98" spans="1:16" ht="50.1" customHeight="1">
      <c r="A98" s="245"/>
      <c r="B98" s="327" t="s">
        <v>501</v>
      </c>
      <c r="C98" s="478"/>
      <c r="D98" s="274"/>
      <c r="E98" s="796"/>
      <c r="F98" s="797"/>
      <c r="G98" s="797"/>
      <c r="H98" s="797"/>
      <c r="I98" s="798"/>
      <c r="J98" s="180"/>
      <c r="K98" s="423"/>
      <c r="L98" s="423"/>
      <c r="M98" s="705"/>
      <c r="N98" s="762" t="s">
        <v>511</v>
      </c>
      <c r="O98" s="697"/>
      <c r="P98" s="626"/>
    </row>
    <row r="99" spans="1:16" ht="50.1" customHeight="1">
      <c r="A99" s="245"/>
      <c r="B99" s="327" t="s">
        <v>502</v>
      </c>
      <c r="C99" s="478"/>
      <c r="D99" s="274"/>
      <c r="E99" s="796"/>
      <c r="F99" s="797"/>
      <c r="G99" s="797"/>
      <c r="H99" s="797"/>
      <c r="I99" s="798"/>
      <c r="J99" s="180"/>
      <c r="K99" s="423"/>
      <c r="L99" s="423"/>
      <c r="M99" s="705"/>
      <c r="N99" s="763"/>
      <c r="O99" s="697"/>
      <c r="P99" s="626"/>
    </row>
    <row r="100" spans="1:16" ht="50.1" customHeight="1">
      <c r="A100" s="245"/>
      <c r="B100" s="327" t="s">
        <v>193</v>
      </c>
      <c r="C100" s="478"/>
      <c r="D100" s="274"/>
      <c r="E100" s="796"/>
      <c r="F100" s="797"/>
      <c r="G100" s="797"/>
      <c r="H100" s="797"/>
      <c r="I100" s="798"/>
      <c r="J100" s="180"/>
      <c r="K100" s="423"/>
      <c r="L100" s="423"/>
      <c r="M100" s="705"/>
      <c r="N100" s="763"/>
      <c r="O100" s="697"/>
      <c r="P100" s="626"/>
    </row>
    <row r="101" spans="1:16" ht="50.1" customHeight="1">
      <c r="A101" s="245"/>
      <c r="B101" s="327" t="s">
        <v>194</v>
      </c>
      <c r="C101" s="478"/>
      <c r="D101" s="274"/>
      <c r="E101" s="796"/>
      <c r="F101" s="797"/>
      <c r="G101" s="797"/>
      <c r="H101" s="797"/>
      <c r="I101" s="798"/>
      <c r="J101" s="180"/>
      <c r="K101" s="423"/>
      <c r="L101" s="423"/>
      <c r="M101" s="705"/>
      <c r="N101" s="763"/>
      <c r="O101" s="697"/>
      <c r="P101" s="626"/>
    </row>
    <row r="102" spans="1:16" ht="50.1" customHeight="1">
      <c r="A102" s="245"/>
      <c r="B102" s="327" t="s">
        <v>503</v>
      </c>
      <c r="C102" s="478"/>
      <c r="D102" s="274"/>
      <c r="E102" s="796"/>
      <c r="F102" s="797"/>
      <c r="G102" s="797"/>
      <c r="H102" s="797"/>
      <c r="I102" s="798"/>
      <c r="J102" s="180"/>
      <c r="K102" s="423"/>
      <c r="L102" s="423"/>
      <c r="M102" s="705"/>
      <c r="N102" s="763"/>
      <c r="O102" s="697"/>
      <c r="P102" s="626"/>
    </row>
    <row r="103" spans="1:16" ht="50.1" customHeight="1">
      <c r="A103" s="245"/>
      <c r="B103" s="327" t="s">
        <v>504</v>
      </c>
      <c r="C103" s="478"/>
      <c r="D103" s="274"/>
      <c r="E103" s="796"/>
      <c r="F103" s="797"/>
      <c r="G103" s="797"/>
      <c r="H103" s="797"/>
      <c r="I103" s="798"/>
      <c r="J103" s="180"/>
      <c r="K103" s="423"/>
      <c r="L103" s="423"/>
      <c r="M103" s="705"/>
      <c r="N103" s="763"/>
      <c r="O103" s="697"/>
      <c r="P103" s="626"/>
    </row>
    <row r="104" spans="1:16" ht="50.1" customHeight="1">
      <c r="A104" s="245"/>
      <c r="B104" s="327" t="s">
        <v>505</v>
      </c>
      <c r="C104" s="478"/>
      <c r="D104" s="274"/>
      <c r="E104" s="796"/>
      <c r="F104" s="797"/>
      <c r="G104" s="797"/>
      <c r="H104" s="797"/>
      <c r="I104" s="798"/>
      <c r="J104" s="180"/>
      <c r="K104" s="423"/>
      <c r="L104" s="423"/>
      <c r="M104" s="705"/>
      <c r="N104" s="763"/>
      <c r="O104" s="697"/>
      <c r="P104" s="626"/>
    </row>
    <row r="105" spans="1:16" ht="50.1" customHeight="1">
      <c r="A105" s="245"/>
      <c r="B105" s="327" t="s">
        <v>506</v>
      </c>
      <c r="C105" s="478"/>
      <c r="D105" s="274"/>
      <c r="E105" s="796"/>
      <c r="F105" s="797"/>
      <c r="G105" s="797"/>
      <c r="H105" s="797"/>
      <c r="I105" s="798"/>
      <c r="J105" s="180"/>
      <c r="K105" s="423"/>
      <c r="L105" s="423"/>
      <c r="M105" s="705"/>
      <c r="N105" s="763"/>
      <c r="O105" s="697"/>
      <c r="P105" s="626"/>
    </row>
    <row r="106" spans="1:16" ht="50.1" customHeight="1">
      <c r="A106" s="245"/>
      <c r="B106" s="327" t="s">
        <v>507</v>
      </c>
      <c r="C106" s="478"/>
      <c r="D106" s="274"/>
      <c r="E106" s="796"/>
      <c r="F106" s="797"/>
      <c r="G106" s="797"/>
      <c r="H106" s="797"/>
      <c r="I106" s="798"/>
      <c r="J106" s="180"/>
      <c r="K106" s="423"/>
      <c r="L106" s="423"/>
      <c r="M106" s="705"/>
      <c r="N106" s="763"/>
      <c r="O106" s="697"/>
      <c r="P106" s="626"/>
    </row>
    <row r="107" spans="1:16" ht="50.1" customHeight="1">
      <c r="A107" s="422"/>
      <c r="B107" s="328" t="s">
        <v>508</v>
      </c>
      <c r="C107" s="479"/>
      <c r="D107" s="425"/>
      <c r="E107" s="811"/>
      <c r="F107" s="812"/>
      <c r="G107" s="812"/>
      <c r="H107" s="812"/>
      <c r="I107" s="813"/>
      <c r="J107" s="624"/>
      <c r="K107" s="424"/>
      <c r="L107" s="424"/>
      <c r="M107" s="706"/>
      <c r="N107" s="764"/>
      <c r="O107" s="698"/>
      <c r="P107" s="627"/>
    </row>
  </sheetData>
  <sheetProtection algorithmName="SHA-512" hashValue="8W1fzBKgh2WkhKcGlLdNNsuE8HGwZSTAbmI7RN/98CfYdvXT5Vqihic1ynZcyTwtxMIstYaNmOZEJ1+c0qo28w==" saltValue="CoyI/gSWtneY8nQ/2BhN2w==" spinCount="100000" sheet="1" objects="1" scenarios="1" formatCells="0" formatColumns="0" formatRows="0"/>
  <mergeCells count="16">
    <mergeCell ref="N17:N26"/>
    <mergeCell ref="N40:N49"/>
    <mergeCell ref="N63:N72"/>
    <mergeCell ref="N86:N95"/>
    <mergeCell ref="N98:N107"/>
    <mergeCell ref="E97:I97"/>
    <mergeCell ref="E98:I98"/>
    <mergeCell ref="E99:I99"/>
    <mergeCell ref="E100:I100"/>
    <mergeCell ref="E101:I101"/>
    <mergeCell ref="E107:I107"/>
    <mergeCell ref="E102:I102"/>
    <mergeCell ref="E103:I103"/>
    <mergeCell ref="E104:I104"/>
    <mergeCell ref="E105:I105"/>
    <mergeCell ref="E106:I106"/>
  </mergeCells>
  <dataValidations count="3">
    <dataValidation type="list" allowBlank="1" showInputMessage="1" showErrorMessage="1" sqref="F17:F26 I17:L26 F40:F49 H40:H49 F63:F72 J40:L49 H63:I72 K63:L72 F86:F95 H86:I95 K86:L95">
      <formula1>'Data '!$D$1:$D$3</formula1>
    </dataValidation>
    <dataValidation type="list" allowBlank="1" showInputMessage="1" showErrorMessage="1" sqref="G16:H16 G39:H39 G62:H62 G85:H85">
      <formula1>'Data '!$C$1:$C$2</formula1>
    </dataValidation>
    <dataValidation type="list" allowBlank="1" showInputMessage="1" showErrorMessage="1" sqref="G17:G26 G40:G49 G63:G72 G86:G95">
      <formula1>'Data '!$C$1:$C$4</formula1>
    </dataValidation>
  </dataValidations>
  <printOptions/>
  <pageMargins left="0.7" right="0.7" top="0.75" bottom="0.75" header="0.3" footer="0.3"/>
  <pageSetup fitToHeight="0" fitToWidth="1" horizontalDpi="600" verticalDpi="600" orientation="landscape" paperSize="5" scale="4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AF6D0-E8D5-4FFD-A793-20EFBF0FB258}">
  <sheetPr>
    <pageSetUpPr fitToPage="1"/>
  </sheetPr>
  <dimension ref="A1:EE81"/>
  <sheetViews>
    <sheetView showZeros="0" zoomScale="80" zoomScaleNormal="80" workbookViewId="0" topLeftCell="A1">
      <pane ySplit="2" topLeftCell="A3" activePane="bottomLeft" state="frozen"/>
      <selection pane="bottomLeft" activeCell="C11" sqref="C11"/>
    </sheetView>
  </sheetViews>
  <sheetFormatPr defaultColWidth="9.00390625" defaultRowHeight="15"/>
  <cols>
    <col min="1" max="1" width="5.7109375" style="432" customWidth="1"/>
    <col min="2" max="2" width="45.7109375" style="254" customWidth="1"/>
    <col min="3" max="3" width="60.7109375" style="3" customWidth="1"/>
    <col min="4" max="7" width="18.7109375" style="254" customWidth="1"/>
    <col min="8" max="8" width="50.7109375" style="3" customWidth="1"/>
    <col min="9" max="9" width="40.7109375" style="254" customWidth="1"/>
    <col min="10" max="10" width="18.7109375" style="3" customWidth="1"/>
    <col min="11" max="11" width="50.7109375" style="3" customWidth="1"/>
    <col min="12" max="16384" width="9.00390625" style="3" customWidth="1"/>
  </cols>
  <sheetData>
    <row r="1" spans="1:133" s="231" customFormat="1" ht="75">
      <c r="A1" s="257"/>
      <c r="B1" s="242" t="s">
        <v>49</v>
      </c>
      <c r="C1" s="306" t="s">
        <v>51</v>
      </c>
      <c r="D1" s="376" t="s">
        <v>484</v>
      </c>
      <c r="E1" s="376" t="s">
        <v>485</v>
      </c>
      <c r="F1" s="376" t="s">
        <v>523</v>
      </c>
      <c r="G1" s="376" t="s">
        <v>489</v>
      </c>
      <c r="H1" s="242" t="s">
        <v>217</v>
      </c>
      <c r="I1" s="242" t="s">
        <v>52</v>
      </c>
      <c r="J1" s="258" t="s">
        <v>53</v>
      </c>
      <c r="K1" s="259" t="s">
        <v>105</v>
      </c>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row>
    <row r="2" spans="1:11" s="254" customFormat="1" ht="20.1" customHeight="1">
      <c r="A2" s="262"/>
      <c r="B2" s="250"/>
      <c r="C2" s="375"/>
      <c r="D2" s="378" t="s">
        <v>486</v>
      </c>
      <c r="E2" s="378" t="s">
        <v>736</v>
      </c>
      <c r="F2" s="378" t="s">
        <v>486</v>
      </c>
      <c r="G2" s="378" t="s">
        <v>486</v>
      </c>
      <c r="H2" s="250"/>
      <c r="I2" s="250"/>
      <c r="J2" s="250"/>
      <c r="K2" s="334"/>
    </row>
    <row r="3" spans="1:11" s="399" customFormat="1" ht="30" customHeight="1">
      <c r="A3" s="243">
        <v>11</v>
      </c>
      <c r="B3" s="129" t="s">
        <v>512</v>
      </c>
      <c r="C3" s="383"/>
      <c r="D3" s="378"/>
      <c r="E3" s="378"/>
      <c r="F3" s="378"/>
      <c r="G3" s="378"/>
      <c r="H3" s="303"/>
      <c r="I3" s="397"/>
      <c r="J3" s="291"/>
      <c r="K3" s="334"/>
    </row>
    <row r="4" spans="1:129" s="93" customFormat="1" ht="6" customHeight="1">
      <c r="A4" s="130"/>
      <c r="B4" s="131"/>
      <c r="C4" s="433"/>
      <c r="D4" s="176"/>
      <c r="E4" s="114"/>
      <c r="F4" s="114"/>
      <c r="G4" s="314"/>
      <c r="H4" s="114"/>
      <c r="I4" s="114"/>
      <c r="J4" s="114"/>
      <c r="K4" s="193"/>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row>
    <row r="5" spans="1:11" s="399" customFormat="1" ht="16.5" customHeight="1">
      <c r="A5" s="128" t="s">
        <v>513</v>
      </c>
      <c r="B5" s="129" t="s">
        <v>514</v>
      </c>
      <c r="C5" s="377"/>
      <c r="D5" s="335"/>
      <c r="E5" s="335"/>
      <c r="F5" s="335"/>
      <c r="G5" s="335"/>
      <c r="H5" s="384"/>
      <c r="I5" s="392"/>
      <c r="J5" s="280"/>
      <c r="K5" s="362"/>
    </row>
    <row r="6" spans="1:11" s="399" customFormat="1" ht="39.95" customHeight="1">
      <c r="A6" s="128"/>
      <c r="B6" s="129" t="s">
        <v>2</v>
      </c>
      <c r="C6" s="628">
        <f>'Sect. 9'!$C6</f>
        <v>0</v>
      </c>
      <c r="D6" s="335"/>
      <c r="E6" s="335"/>
      <c r="F6" s="335"/>
      <c r="G6" s="335"/>
      <c r="H6" s="384"/>
      <c r="I6" s="392"/>
      <c r="J6" s="280"/>
      <c r="K6" s="362"/>
    </row>
    <row r="7" spans="1:11" s="399" customFormat="1" ht="39.95" customHeight="1">
      <c r="A7" s="128"/>
      <c r="B7" s="416"/>
      <c r="C7" s="628">
        <f>'Sect. 9'!$C7</f>
        <v>0</v>
      </c>
      <c r="D7" s="335"/>
      <c r="E7" s="335"/>
      <c r="F7" s="335"/>
      <c r="G7" s="335"/>
      <c r="H7" s="384"/>
      <c r="I7" s="392"/>
      <c r="J7" s="280"/>
      <c r="K7" s="362"/>
    </row>
    <row r="8" spans="1:11" s="399" customFormat="1" ht="39.95" customHeight="1">
      <c r="A8" s="128"/>
      <c r="B8" s="416"/>
      <c r="C8" s="628">
        <f>'Sect. 9'!$C8</f>
        <v>0</v>
      </c>
      <c r="D8" s="335"/>
      <c r="E8" s="335"/>
      <c r="F8" s="335"/>
      <c r="G8" s="335"/>
      <c r="H8" s="384"/>
      <c r="I8" s="392"/>
      <c r="J8" s="280"/>
      <c r="K8" s="362"/>
    </row>
    <row r="9" spans="1:11" s="399" customFormat="1" ht="39.95" customHeight="1">
      <c r="A9" s="128"/>
      <c r="B9" s="416"/>
      <c r="C9" s="628">
        <f>'Sect. 9'!$C9</f>
        <v>0</v>
      </c>
      <c r="D9" s="335"/>
      <c r="E9" s="335"/>
      <c r="F9" s="335"/>
      <c r="G9" s="335"/>
      <c r="H9" s="384"/>
      <c r="I9" s="392"/>
      <c r="J9" s="280"/>
      <c r="K9" s="362"/>
    </row>
    <row r="10" spans="1:11" s="399" customFormat="1" ht="39.95" customHeight="1">
      <c r="A10" s="128"/>
      <c r="B10" s="416"/>
      <c r="C10" s="628">
        <f>'Sect. 9'!$C10</f>
        <v>0</v>
      </c>
      <c r="D10" s="335"/>
      <c r="E10" s="335"/>
      <c r="F10" s="335"/>
      <c r="G10" s="335"/>
      <c r="H10" s="384"/>
      <c r="I10" s="392"/>
      <c r="J10" s="280"/>
      <c r="K10" s="362"/>
    </row>
    <row r="11" spans="1:11" s="399" customFormat="1" ht="39.95" customHeight="1">
      <c r="A11" s="128"/>
      <c r="B11" s="416"/>
      <c r="C11" s="628">
        <f>'Sect. 9'!$C11</f>
        <v>0</v>
      </c>
      <c r="D11" s="335"/>
      <c r="E11" s="335"/>
      <c r="F11" s="335"/>
      <c r="G11" s="335"/>
      <c r="H11" s="384"/>
      <c r="I11" s="392"/>
      <c r="J11" s="280"/>
      <c r="K11" s="362"/>
    </row>
    <row r="12" spans="1:11" s="399" customFormat="1" ht="39.95" customHeight="1">
      <c r="A12" s="128"/>
      <c r="B12" s="416"/>
      <c r="C12" s="628">
        <f>'Sect. 9'!$C12</f>
        <v>0</v>
      </c>
      <c r="D12" s="335"/>
      <c r="E12" s="335"/>
      <c r="F12" s="335"/>
      <c r="G12" s="335"/>
      <c r="H12" s="384"/>
      <c r="I12" s="392"/>
      <c r="J12" s="280"/>
      <c r="K12" s="362"/>
    </row>
    <row r="13" spans="1:11" s="399" customFormat="1" ht="39.95" customHeight="1">
      <c r="A13" s="128"/>
      <c r="B13" s="416"/>
      <c r="C13" s="628">
        <f>'Sect. 9'!$C13</f>
        <v>0</v>
      </c>
      <c r="D13" s="335"/>
      <c r="E13" s="335"/>
      <c r="F13" s="335"/>
      <c r="G13" s="335"/>
      <c r="H13" s="384"/>
      <c r="I13" s="392"/>
      <c r="J13" s="280"/>
      <c r="K13" s="362"/>
    </row>
    <row r="14" spans="1:11" s="399" customFormat="1" ht="39.95" customHeight="1">
      <c r="A14" s="128"/>
      <c r="B14" s="416"/>
      <c r="C14" s="628">
        <f>'Sect. 9'!$C14</f>
        <v>0</v>
      </c>
      <c r="D14" s="335"/>
      <c r="E14" s="335"/>
      <c r="F14" s="335"/>
      <c r="G14" s="335"/>
      <c r="H14" s="384"/>
      <c r="I14" s="392"/>
      <c r="J14" s="280"/>
      <c r="K14" s="362"/>
    </row>
    <row r="15" spans="1:11" s="399" customFormat="1" ht="39.95" customHeight="1">
      <c r="A15" s="128"/>
      <c r="B15" s="416"/>
      <c r="C15" s="628">
        <f>'Sect. 9'!$C15</f>
        <v>0</v>
      </c>
      <c r="D15" s="335"/>
      <c r="E15" s="335"/>
      <c r="F15" s="335"/>
      <c r="G15" s="335"/>
      <c r="H15" s="384"/>
      <c r="I15" s="392"/>
      <c r="J15" s="280"/>
      <c r="K15" s="362"/>
    </row>
    <row r="16" spans="1:11" s="399" customFormat="1" ht="39.95" customHeight="1">
      <c r="A16" s="128"/>
      <c r="B16" s="416"/>
      <c r="C16" s="628">
        <f>'Sect. 9'!$C16</f>
        <v>0</v>
      </c>
      <c r="D16" s="335"/>
      <c r="E16" s="335"/>
      <c r="F16" s="335"/>
      <c r="G16" s="335"/>
      <c r="H16" s="384"/>
      <c r="I16" s="392"/>
      <c r="J16" s="280"/>
      <c r="K16" s="362"/>
    </row>
    <row r="17" spans="1:11" s="399" customFormat="1" ht="39.95" customHeight="1">
      <c r="A17" s="128"/>
      <c r="B17" s="416"/>
      <c r="C17" s="628">
        <f>'Sect. 9'!$C17</f>
        <v>0</v>
      </c>
      <c r="D17" s="335"/>
      <c r="E17" s="335"/>
      <c r="F17" s="335"/>
      <c r="G17" s="335"/>
      <c r="H17" s="384"/>
      <c r="I17" s="392"/>
      <c r="J17" s="280"/>
      <c r="K17" s="362"/>
    </row>
    <row r="18" spans="1:11" s="1" customFormat="1" ht="3.95" customHeight="1">
      <c r="A18" s="430"/>
      <c r="B18" s="140"/>
      <c r="C18" s="419"/>
      <c r="D18" s="364"/>
      <c r="E18" s="365"/>
      <c r="F18" s="365"/>
      <c r="G18" s="367"/>
      <c r="H18" s="369"/>
      <c r="I18" s="369"/>
      <c r="J18" s="369"/>
      <c r="K18" s="417"/>
    </row>
    <row r="19" spans="1:11" s="1" customFormat="1" ht="50.1" customHeight="1">
      <c r="A19" s="431"/>
      <c r="B19" s="382" t="s">
        <v>472</v>
      </c>
      <c r="C19" s="420"/>
      <c r="D19" s="180"/>
      <c r="E19" s="180"/>
      <c r="F19" s="180"/>
      <c r="G19" s="180"/>
      <c r="H19" s="187"/>
      <c r="I19" s="762" t="s">
        <v>521</v>
      </c>
      <c r="J19" s="180"/>
      <c r="K19" s="168"/>
    </row>
    <row r="20" spans="1:11" s="1" customFormat="1" ht="50.1" customHeight="1">
      <c r="A20" s="431"/>
      <c r="B20" s="382" t="s">
        <v>473</v>
      </c>
      <c r="C20" s="420"/>
      <c r="D20" s="180"/>
      <c r="E20" s="180"/>
      <c r="F20" s="180"/>
      <c r="G20" s="180"/>
      <c r="H20" s="187"/>
      <c r="I20" s="763"/>
      <c r="J20" s="180"/>
      <c r="K20" s="168"/>
    </row>
    <row r="21" spans="1:11" s="1" customFormat="1" ht="50.1" customHeight="1">
      <c r="A21" s="431"/>
      <c r="B21" s="382" t="s">
        <v>474</v>
      </c>
      <c r="C21" s="420"/>
      <c r="D21" s="180"/>
      <c r="E21" s="180"/>
      <c r="F21" s="180"/>
      <c r="G21" s="180"/>
      <c r="H21" s="187"/>
      <c r="I21" s="763"/>
      <c r="J21" s="180"/>
      <c r="K21" s="168"/>
    </row>
    <row r="22" spans="1:11" s="1" customFormat="1" ht="50.1" customHeight="1">
      <c r="A22" s="431"/>
      <c r="B22" s="382" t="s">
        <v>475</v>
      </c>
      <c r="C22" s="420"/>
      <c r="D22" s="180"/>
      <c r="E22" s="180"/>
      <c r="F22" s="180"/>
      <c r="G22" s="180"/>
      <c r="H22" s="187"/>
      <c r="I22" s="763"/>
      <c r="J22" s="180"/>
      <c r="K22" s="168"/>
    </row>
    <row r="23" spans="1:11" s="1" customFormat="1" ht="50.1" customHeight="1">
      <c r="A23" s="431"/>
      <c r="B23" s="382" t="s">
        <v>476</v>
      </c>
      <c r="C23" s="420"/>
      <c r="D23" s="180"/>
      <c r="E23" s="180"/>
      <c r="F23" s="180"/>
      <c r="G23" s="180"/>
      <c r="H23" s="187"/>
      <c r="I23" s="763"/>
      <c r="J23" s="180"/>
      <c r="K23" s="168"/>
    </row>
    <row r="24" spans="1:11" s="1" customFormat="1" ht="50.1" customHeight="1">
      <c r="A24" s="431"/>
      <c r="B24" s="382" t="s">
        <v>477</v>
      </c>
      <c r="C24" s="420"/>
      <c r="D24" s="180"/>
      <c r="E24" s="180"/>
      <c r="F24" s="180"/>
      <c r="G24" s="180"/>
      <c r="H24" s="187"/>
      <c r="I24" s="763"/>
      <c r="J24" s="180"/>
      <c r="K24" s="168"/>
    </row>
    <row r="25" spans="1:11" s="1" customFormat="1" ht="50.1" customHeight="1">
      <c r="A25" s="431"/>
      <c r="B25" s="382" t="s">
        <v>478</v>
      </c>
      <c r="C25" s="420"/>
      <c r="D25" s="180"/>
      <c r="E25" s="180"/>
      <c r="F25" s="180"/>
      <c r="G25" s="180"/>
      <c r="H25" s="187"/>
      <c r="I25" s="763"/>
      <c r="J25" s="180"/>
      <c r="K25" s="168"/>
    </row>
    <row r="26" spans="1:11" s="1" customFormat="1" ht="50.1" customHeight="1">
      <c r="A26" s="431"/>
      <c r="B26" s="382" t="s">
        <v>479</v>
      </c>
      <c r="C26" s="420"/>
      <c r="D26" s="180"/>
      <c r="E26" s="180"/>
      <c r="F26" s="180"/>
      <c r="G26" s="180"/>
      <c r="H26" s="187"/>
      <c r="I26" s="763"/>
      <c r="J26" s="180"/>
      <c r="K26" s="168"/>
    </row>
    <row r="27" spans="1:11" s="1" customFormat="1" ht="50.1" customHeight="1">
      <c r="A27" s="431"/>
      <c r="B27" s="382" t="s">
        <v>480</v>
      </c>
      <c r="C27" s="420"/>
      <c r="D27" s="180"/>
      <c r="E27" s="180"/>
      <c r="F27" s="180"/>
      <c r="G27" s="180"/>
      <c r="H27" s="187"/>
      <c r="I27" s="763"/>
      <c r="J27" s="180"/>
      <c r="K27" s="168"/>
    </row>
    <row r="28" spans="1:11" s="1" customFormat="1" ht="50.1" customHeight="1">
      <c r="A28" s="431"/>
      <c r="B28" s="382" t="s">
        <v>481</v>
      </c>
      <c r="C28" s="420"/>
      <c r="D28" s="180"/>
      <c r="E28" s="180"/>
      <c r="F28" s="180"/>
      <c r="G28" s="180"/>
      <c r="H28" s="187"/>
      <c r="I28" s="763"/>
      <c r="J28" s="180"/>
      <c r="K28" s="168"/>
    </row>
    <row r="29" spans="1:11" s="1" customFormat="1" ht="50.1" customHeight="1">
      <c r="A29" s="431"/>
      <c r="B29" s="382" t="s">
        <v>517</v>
      </c>
      <c r="C29" s="420"/>
      <c r="D29" s="180"/>
      <c r="E29" s="180"/>
      <c r="F29" s="180"/>
      <c r="G29" s="180"/>
      <c r="H29" s="187"/>
      <c r="I29" s="763"/>
      <c r="J29" s="180"/>
      <c r="K29" s="168"/>
    </row>
    <row r="30" spans="1:11" s="1" customFormat="1" ht="50.1" customHeight="1">
      <c r="A30" s="431"/>
      <c r="B30" s="382" t="s">
        <v>518</v>
      </c>
      <c r="C30" s="420"/>
      <c r="D30" s="180"/>
      <c r="E30" s="180"/>
      <c r="F30" s="180"/>
      <c r="G30" s="180"/>
      <c r="H30" s="187"/>
      <c r="I30" s="819"/>
      <c r="J30" s="180"/>
      <c r="K30" s="168"/>
    </row>
    <row r="31" spans="1:11" s="1" customFormat="1" ht="3.95" customHeight="1">
      <c r="A31" s="430"/>
      <c r="B31" s="140"/>
      <c r="C31" s="419"/>
      <c r="D31" s="364"/>
      <c r="E31" s="365"/>
      <c r="F31" s="365"/>
      <c r="G31" s="367"/>
      <c r="H31" s="369"/>
      <c r="I31" s="369"/>
      <c r="J31" s="369"/>
      <c r="K31" s="417"/>
    </row>
    <row r="32" spans="1:13" s="399" customFormat="1" ht="39.95" customHeight="1">
      <c r="A32" s="128"/>
      <c r="B32" s="129" t="s">
        <v>524</v>
      </c>
      <c r="C32" s="375" t="s">
        <v>499</v>
      </c>
      <c r="D32" s="820" t="s">
        <v>500</v>
      </c>
      <c r="E32" s="821"/>
      <c r="F32" s="821"/>
      <c r="G32" s="358" t="s">
        <v>509</v>
      </c>
      <c r="H32" s="242" t="s">
        <v>217</v>
      </c>
      <c r="I32" s="242" t="s">
        <v>52</v>
      </c>
      <c r="J32" s="213" t="s">
        <v>510</v>
      </c>
      <c r="K32" s="215" t="s">
        <v>105</v>
      </c>
      <c r="L32" s="398"/>
      <c r="M32" s="398"/>
    </row>
    <row r="33" spans="1:13" ht="50.1" customHeight="1">
      <c r="A33" s="262"/>
      <c r="B33" s="382" t="s">
        <v>501</v>
      </c>
      <c r="C33" s="187"/>
      <c r="D33" s="796"/>
      <c r="E33" s="797"/>
      <c r="F33" s="797"/>
      <c r="G33" s="629"/>
      <c r="H33" s="420"/>
      <c r="I33" s="823" t="s">
        <v>525</v>
      </c>
      <c r="J33" s="633"/>
      <c r="K33" s="171"/>
      <c r="L33" s="309"/>
      <c r="M33" s="309"/>
    </row>
    <row r="34" spans="1:13" ht="50.1" customHeight="1">
      <c r="A34" s="262"/>
      <c r="B34" s="382" t="s">
        <v>502</v>
      </c>
      <c r="C34" s="187"/>
      <c r="D34" s="796"/>
      <c r="E34" s="797"/>
      <c r="F34" s="797"/>
      <c r="G34" s="629"/>
      <c r="H34" s="420"/>
      <c r="I34" s="824"/>
      <c r="J34" s="633"/>
      <c r="K34" s="171"/>
      <c r="L34" s="309"/>
      <c r="M34" s="309"/>
    </row>
    <row r="35" spans="1:13" ht="50.1" customHeight="1">
      <c r="A35" s="262"/>
      <c r="B35" s="382" t="s">
        <v>193</v>
      </c>
      <c r="C35" s="187"/>
      <c r="D35" s="796"/>
      <c r="E35" s="797"/>
      <c r="F35" s="797"/>
      <c r="G35" s="629"/>
      <c r="H35" s="420"/>
      <c r="I35" s="824"/>
      <c r="J35" s="633"/>
      <c r="K35" s="171"/>
      <c r="L35" s="309"/>
      <c r="M35" s="309"/>
    </row>
    <row r="36" spans="1:13" ht="50.1" customHeight="1">
      <c r="A36" s="262"/>
      <c r="B36" s="382" t="s">
        <v>194</v>
      </c>
      <c r="C36" s="187"/>
      <c r="D36" s="796"/>
      <c r="E36" s="797"/>
      <c r="F36" s="797"/>
      <c r="G36" s="629"/>
      <c r="H36" s="420"/>
      <c r="I36" s="824"/>
      <c r="J36" s="633"/>
      <c r="K36" s="171"/>
      <c r="L36" s="309"/>
      <c r="M36" s="309"/>
    </row>
    <row r="37" spans="1:13" ht="50.1" customHeight="1">
      <c r="A37" s="262"/>
      <c r="B37" s="382" t="s">
        <v>503</v>
      </c>
      <c r="C37" s="187"/>
      <c r="D37" s="796"/>
      <c r="E37" s="797"/>
      <c r="F37" s="797"/>
      <c r="G37" s="629"/>
      <c r="H37" s="420"/>
      <c r="I37" s="824"/>
      <c r="J37" s="633"/>
      <c r="K37" s="171"/>
      <c r="L37" s="309"/>
      <c r="M37" s="309"/>
    </row>
    <row r="38" spans="1:13" ht="50.1" customHeight="1">
      <c r="A38" s="262"/>
      <c r="B38" s="382" t="s">
        <v>504</v>
      </c>
      <c r="C38" s="187"/>
      <c r="D38" s="796"/>
      <c r="E38" s="797"/>
      <c r="F38" s="797"/>
      <c r="G38" s="629"/>
      <c r="H38" s="420"/>
      <c r="I38" s="824"/>
      <c r="J38" s="633"/>
      <c r="K38" s="171"/>
      <c r="L38" s="309"/>
      <c r="M38" s="309"/>
    </row>
    <row r="39" spans="1:13" ht="50.1" customHeight="1">
      <c r="A39" s="262"/>
      <c r="B39" s="382" t="s">
        <v>505</v>
      </c>
      <c r="C39" s="187"/>
      <c r="D39" s="796"/>
      <c r="E39" s="797"/>
      <c r="F39" s="797"/>
      <c r="G39" s="629"/>
      <c r="H39" s="420"/>
      <c r="I39" s="824"/>
      <c r="J39" s="633"/>
      <c r="K39" s="171"/>
      <c r="L39" s="309"/>
      <c r="M39" s="309"/>
    </row>
    <row r="40" spans="1:13" ht="50.1" customHeight="1">
      <c r="A40" s="262"/>
      <c r="B40" s="382" t="s">
        <v>506</v>
      </c>
      <c r="C40" s="187"/>
      <c r="D40" s="796"/>
      <c r="E40" s="797"/>
      <c r="F40" s="797"/>
      <c r="G40" s="629"/>
      <c r="H40" s="420"/>
      <c r="I40" s="824"/>
      <c r="J40" s="633"/>
      <c r="K40" s="171"/>
      <c r="L40" s="309"/>
      <c r="M40" s="309"/>
    </row>
    <row r="41" spans="1:13" ht="50.1" customHeight="1">
      <c r="A41" s="262"/>
      <c r="B41" s="382" t="s">
        <v>507</v>
      </c>
      <c r="C41" s="187"/>
      <c r="D41" s="796"/>
      <c r="E41" s="797"/>
      <c r="F41" s="797"/>
      <c r="G41" s="629"/>
      <c r="H41" s="420"/>
      <c r="I41" s="824"/>
      <c r="J41" s="633"/>
      <c r="K41" s="171"/>
      <c r="L41" s="309"/>
      <c r="M41" s="309"/>
    </row>
    <row r="42" spans="1:13" ht="50.1" customHeight="1">
      <c r="A42" s="434"/>
      <c r="B42" s="435" t="s">
        <v>508</v>
      </c>
      <c r="C42" s="329"/>
      <c r="D42" s="811"/>
      <c r="E42" s="812"/>
      <c r="F42" s="812"/>
      <c r="G42" s="630"/>
      <c r="H42" s="631"/>
      <c r="I42" s="825"/>
      <c r="J42" s="634"/>
      <c r="K42" s="632"/>
      <c r="L42" s="309"/>
      <c r="M42" s="309"/>
    </row>
    <row r="43" spans="1:135" s="93" customFormat="1" ht="6" customHeight="1">
      <c r="A43" s="130"/>
      <c r="B43" s="131"/>
      <c r="C43" s="418"/>
      <c r="D43" s="255"/>
      <c r="E43" s="255"/>
      <c r="F43" s="255"/>
      <c r="G43" s="255"/>
      <c r="H43" s="176"/>
      <c r="I43" s="155"/>
      <c r="J43" s="226"/>
      <c r="K43" s="169"/>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row>
    <row r="44" spans="1:11" s="399" customFormat="1" ht="16.5" customHeight="1">
      <c r="A44" s="128" t="s">
        <v>516</v>
      </c>
      <c r="B44" s="129" t="s">
        <v>515</v>
      </c>
      <c r="C44" s="377"/>
      <c r="D44" s="335"/>
      <c r="E44" s="335"/>
      <c r="F44" s="335"/>
      <c r="G44" s="335"/>
      <c r="H44" s="384"/>
      <c r="I44" s="392"/>
      <c r="J44" s="280"/>
      <c r="K44" s="362"/>
    </row>
    <row r="45" spans="1:11" s="399" customFormat="1" ht="39.95" customHeight="1">
      <c r="A45" s="128"/>
      <c r="B45" s="129" t="s">
        <v>460</v>
      </c>
      <c r="C45" s="628">
        <f>'Sect. 9'!C20</f>
        <v>0</v>
      </c>
      <c r="D45" s="335"/>
      <c r="E45" s="335"/>
      <c r="F45" s="335"/>
      <c r="G45" s="335"/>
      <c r="H45" s="384"/>
      <c r="I45" s="392"/>
      <c r="J45" s="280"/>
      <c r="K45" s="362"/>
    </row>
    <row r="46" spans="1:11" s="399" customFormat="1" ht="39.95" customHeight="1">
      <c r="A46" s="128"/>
      <c r="B46" s="416"/>
      <c r="C46" s="628">
        <f>'Sect. 9'!C21</f>
        <v>0</v>
      </c>
      <c r="D46" s="335"/>
      <c r="E46" s="335"/>
      <c r="F46" s="335"/>
      <c r="G46" s="335"/>
      <c r="H46" s="384"/>
      <c r="I46" s="392"/>
      <c r="J46" s="280"/>
      <c r="K46" s="362"/>
    </row>
    <row r="47" spans="1:11" s="399" customFormat="1" ht="39.95" customHeight="1">
      <c r="A47" s="128"/>
      <c r="B47" s="416"/>
      <c r="C47" s="628">
        <f>'Sect. 9'!C22</f>
        <v>0</v>
      </c>
      <c r="D47" s="335"/>
      <c r="E47" s="335"/>
      <c r="F47" s="335"/>
      <c r="G47" s="335"/>
      <c r="H47" s="384"/>
      <c r="I47" s="392"/>
      <c r="J47" s="280"/>
      <c r="K47" s="362"/>
    </row>
    <row r="48" spans="1:11" s="399" customFormat="1" ht="39.95" customHeight="1">
      <c r="A48" s="128"/>
      <c r="B48" s="416"/>
      <c r="C48" s="628">
        <f>'Sect. 9'!C23</f>
        <v>0</v>
      </c>
      <c r="D48" s="335"/>
      <c r="E48" s="335"/>
      <c r="F48" s="335"/>
      <c r="G48" s="335"/>
      <c r="H48" s="384"/>
      <c r="I48" s="392"/>
      <c r="J48" s="280"/>
      <c r="K48" s="362"/>
    </row>
    <row r="49" spans="1:11" s="399" customFormat="1" ht="39.95" customHeight="1">
      <c r="A49" s="128"/>
      <c r="B49" s="416"/>
      <c r="C49" s="628">
        <f>'Sect. 9'!C24</f>
        <v>0</v>
      </c>
      <c r="D49" s="335"/>
      <c r="E49" s="335"/>
      <c r="F49" s="335"/>
      <c r="G49" s="335"/>
      <c r="H49" s="384"/>
      <c r="I49" s="392"/>
      <c r="J49" s="280"/>
      <c r="K49" s="362"/>
    </row>
    <row r="50" spans="1:11" s="399" customFormat="1" ht="39.95" customHeight="1">
      <c r="A50" s="128"/>
      <c r="B50" s="416"/>
      <c r="C50" s="628">
        <f>'Sect. 9'!C25</f>
        <v>0</v>
      </c>
      <c r="D50" s="335"/>
      <c r="E50" s="335"/>
      <c r="F50" s="335"/>
      <c r="G50" s="335"/>
      <c r="H50" s="384"/>
      <c r="I50" s="392"/>
      <c r="J50" s="280"/>
      <c r="K50" s="362"/>
    </row>
    <row r="51" spans="1:11" s="399" customFormat="1" ht="39.95" customHeight="1">
      <c r="A51" s="128"/>
      <c r="B51" s="416"/>
      <c r="C51" s="628">
        <f>'Sect. 9'!C26</f>
        <v>0</v>
      </c>
      <c r="D51" s="335"/>
      <c r="E51" s="335"/>
      <c r="F51" s="335"/>
      <c r="G51" s="335"/>
      <c r="H51" s="384"/>
      <c r="I51" s="392"/>
      <c r="J51" s="280"/>
      <c r="K51" s="362"/>
    </row>
    <row r="52" spans="1:11" s="399" customFormat="1" ht="39.95" customHeight="1">
      <c r="A52" s="128"/>
      <c r="B52" s="416"/>
      <c r="C52" s="628">
        <f>'Sect. 9'!C27</f>
        <v>0</v>
      </c>
      <c r="D52" s="335"/>
      <c r="E52" s="335"/>
      <c r="F52" s="335"/>
      <c r="G52" s="335"/>
      <c r="H52" s="384"/>
      <c r="I52" s="392"/>
      <c r="J52" s="280"/>
      <c r="K52" s="362"/>
    </row>
    <row r="53" spans="1:11" s="399" customFormat="1" ht="39.95" customHeight="1">
      <c r="A53" s="128"/>
      <c r="B53" s="416"/>
      <c r="C53" s="628">
        <f>'Sect. 9'!C28</f>
        <v>0</v>
      </c>
      <c r="D53" s="335"/>
      <c r="E53" s="335"/>
      <c r="F53" s="335"/>
      <c r="G53" s="335"/>
      <c r="H53" s="384"/>
      <c r="I53" s="392"/>
      <c r="J53" s="280"/>
      <c r="K53" s="362"/>
    </row>
    <row r="54" spans="1:11" s="399" customFormat="1" ht="39.95" customHeight="1">
      <c r="A54" s="128"/>
      <c r="B54" s="416"/>
      <c r="C54" s="628">
        <f>'Sect. 9'!C29</f>
        <v>0</v>
      </c>
      <c r="D54" s="335"/>
      <c r="E54" s="335"/>
      <c r="F54" s="335"/>
      <c r="G54" s="335"/>
      <c r="H54" s="384"/>
      <c r="I54" s="392"/>
      <c r="J54" s="280"/>
      <c r="K54" s="362"/>
    </row>
    <row r="55" spans="1:11" s="399" customFormat="1" ht="39.95" customHeight="1">
      <c r="A55" s="128"/>
      <c r="B55" s="416"/>
      <c r="C55" s="628">
        <f>'Sect. 9'!C30</f>
        <v>0</v>
      </c>
      <c r="D55" s="335"/>
      <c r="E55" s="335"/>
      <c r="F55" s="335"/>
      <c r="G55" s="335"/>
      <c r="H55" s="384"/>
      <c r="I55" s="392"/>
      <c r="J55" s="280"/>
      <c r="K55" s="362"/>
    </row>
    <row r="56" spans="1:11" s="399" customFormat="1" ht="39.95" customHeight="1">
      <c r="A56" s="128"/>
      <c r="B56" s="416"/>
      <c r="C56" s="628">
        <f>'Sect. 9'!C31</f>
        <v>0</v>
      </c>
      <c r="D56" s="335"/>
      <c r="E56" s="335"/>
      <c r="F56" s="335"/>
      <c r="G56" s="335"/>
      <c r="H56" s="384"/>
      <c r="I56" s="392"/>
      <c r="J56" s="280"/>
      <c r="K56" s="362"/>
    </row>
    <row r="57" spans="1:11" s="1" customFormat="1" ht="3.95" customHeight="1">
      <c r="A57" s="430"/>
      <c r="B57" s="140"/>
      <c r="C57" s="419"/>
      <c r="D57" s="364"/>
      <c r="E57" s="365"/>
      <c r="F57" s="365"/>
      <c r="G57" s="367"/>
      <c r="H57" s="369"/>
      <c r="I57" s="370"/>
      <c r="J57" s="369"/>
      <c r="K57" s="417"/>
    </row>
    <row r="58" spans="1:11" s="1" customFormat="1" ht="50.1" customHeight="1">
      <c r="A58" s="431"/>
      <c r="B58" s="382" t="s">
        <v>472</v>
      </c>
      <c r="C58" s="420"/>
      <c r="D58" s="180"/>
      <c r="E58" s="180"/>
      <c r="F58" s="180"/>
      <c r="G58" s="180"/>
      <c r="H58" s="420"/>
      <c r="I58" s="762" t="s">
        <v>522</v>
      </c>
      <c r="J58" s="180"/>
      <c r="K58" s="171"/>
    </row>
    <row r="59" spans="1:11" s="1" customFormat="1" ht="50.1" customHeight="1">
      <c r="A59" s="431"/>
      <c r="B59" s="382" t="s">
        <v>473</v>
      </c>
      <c r="C59" s="420"/>
      <c r="D59" s="180"/>
      <c r="E59" s="180"/>
      <c r="F59" s="180"/>
      <c r="G59" s="180"/>
      <c r="H59" s="420"/>
      <c r="I59" s="763"/>
      <c r="J59" s="180"/>
      <c r="K59" s="171"/>
    </row>
    <row r="60" spans="1:11" s="1" customFormat="1" ht="50.1" customHeight="1">
      <c r="A60" s="431"/>
      <c r="B60" s="382" t="s">
        <v>474</v>
      </c>
      <c r="C60" s="420"/>
      <c r="D60" s="180"/>
      <c r="E60" s="180"/>
      <c r="F60" s="180"/>
      <c r="G60" s="180"/>
      <c r="H60" s="420"/>
      <c r="I60" s="763"/>
      <c r="J60" s="180"/>
      <c r="K60" s="171"/>
    </row>
    <row r="61" spans="1:11" s="1" customFormat="1" ht="50.1" customHeight="1">
      <c r="A61" s="431"/>
      <c r="B61" s="382" t="s">
        <v>475</v>
      </c>
      <c r="C61" s="420"/>
      <c r="D61" s="180"/>
      <c r="E61" s="180"/>
      <c r="F61" s="180"/>
      <c r="G61" s="180"/>
      <c r="H61" s="420"/>
      <c r="I61" s="763"/>
      <c r="J61" s="180"/>
      <c r="K61" s="171"/>
    </row>
    <row r="62" spans="1:11" s="1" customFormat="1" ht="50.1" customHeight="1">
      <c r="A62" s="431"/>
      <c r="B62" s="382" t="s">
        <v>476</v>
      </c>
      <c r="C62" s="420"/>
      <c r="D62" s="180"/>
      <c r="E62" s="180"/>
      <c r="F62" s="180"/>
      <c r="G62" s="180"/>
      <c r="H62" s="420"/>
      <c r="I62" s="763"/>
      <c r="J62" s="180"/>
      <c r="K62" s="171"/>
    </row>
    <row r="63" spans="1:11" s="1" customFormat="1" ht="50.1" customHeight="1">
      <c r="A63" s="431"/>
      <c r="B63" s="382" t="s">
        <v>477</v>
      </c>
      <c r="C63" s="420"/>
      <c r="D63" s="180"/>
      <c r="E63" s="180"/>
      <c r="F63" s="180"/>
      <c r="G63" s="180"/>
      <c r="H63" s="420"/>
      <c r="I63" s="763"/>
      <c r="J63" s="180"/>
      <c r="K63" s="171"/>
    </row>
    <row r="64" spans="1:11" s="1" customFormat="1" ht="50.1" customHeight="1">
      <c r="A64" s="431"/>
      <c r="B64" s="382" t="s">
        <v>478</v>
      </c>
      <c r="C64" s="420"/>
      <c r="D64" s="180"/>
      <c r="E64" s="180"/>
      <c r="F64" s="180"/>
      <c r="G64" s="180"/>
      <c r="H64" s="420"/>
      <c r="I64" s="763"/>
      <c r="J64" s="180"/>
      <c r="K64" s="171"/>
    </row>
    <row r="65" spans="1:11" s="1" customFormat="1" ht="50.1" customHeight="1">
      <c r="A65" s="431"/>
      <c r="B65" s="382" t="s">
        <v>479</v>
      </c>
      <c r="C65" s="420"/>
      <c r="D65" s="180"/>
      <c r="E65" s="180"/>
      <c r="F65" s="180"/>
      <c r="G65" s="180"/>
      <c r="H65" s="420"/>
      <c r="I65" s="763"/>
      <c r="J65" s="180"/>
      <c r="K65" s="171"/>
    </row>
    <row r="66" spans="1:11" s="1" customFormat="1" ht="50.1" customHeight="1">
      <c r="A66" s="431"/>
      <c r="B66" s="382" t="s">
        <v>480</v>
      </c>
      <c r="C66" s="420"/>
      <c r="D66" s="180"/>
      <c r="E66" s="180"/>
      <c r="F66" s="180"/>
      <c r="G66" s="180"/>
      <c r="H66" s="420"/>
      <c r="I66" s="763"/>
      <c r="J66" s="180"/>
      <c r="K66" s="171"/>
    </row>
    <row r="67" spans="1:11" s="1" customFormat="1" ht="50.1" customHeight="1">
      <c r="A67" s="431"/>
      <c r="B67" s="382" t="s">
        <v>481</v>
      </c>
      <c r="C67" s="420"/>
      <c r="D67" s="180"/>
      <c r="E67" s="180"/>
      <c r="F67" s="180"/>
      <c r="G67" s="180"/>
      <c r="H67" s="420"/>
      <c r="I67" s="763"/>
      <c r="J67" s="180"/>
      <c r="K67" s="171"/>
    </row>
    <row r="68" spans="1:11" s="1" customFormat="1" ht="50.1" customHeight="1">
      <c r="A68" s="431"/>
      <c r="B68" s="382" t="s">
        <v>517</v>
      </c>
      <c r="C68" s="420"/>
      <c r="D68" s="180"/>
      <c r="E68" s="180"/>
      <c r="F68" s="180"/>
      <c r="G68" s="180"/>
      <c r="H68" s="420"/>
      <c r="I68" s="763"/>
      <c r="J68" s="180"/>
      <c r="K68" s="171"/>
    </row>
    <row r="69" spans="1:11" s="1" customFormat="1" ht="50.1" customHeight="1">
      <c r="A69" s="431"/>
      <c r="B69" s="382" t="s">
        <v>518</v>
      </c>
      <c r="C69" s="420"/>
      <c r="D69" s="180"/>
      <c r="E69" s="180"/>
      <c r="F69" s="180"/>
      <c r="G69" s="180"/>
      <c r="H69" s="420"/>
      <c r="I69" s="763"/>
      <c r="J69" s="180"/>
      <c r="K69" s="171"/>
    </row>
    <row r="70" spans="1:11" s="1" customFormat="1" ht="3.95" customHeight="1">
      <c r="A70" s="430"/>
      <c r="B70" s="140"/>
      <c r="C70" s="419"/>
      <c r="D70" s="364"/>
      <c r="E70" s="365"/>
      <c r="F70" s="365"/>
      <c r="G70" s="367"/>
      <c r="H70" s="369"/>
      <c r="I70" s="370"/>
      <c r="J70" s="369"/>
      <c r="K70" s="417"/>
    </row>
    <row r="71" spans="1:13" s="399" customFormat="1" ht="39.95" customHeight="1">
      <c r="A71" s="128"/>
      <c r="B71" s="129" t="s">
        <v>519</v>
      </c>
      <c r="C71" s="375" t="s">
        <v>499</v>
      </c>
      <c r="D71" s="820" t="s">
        <v>500</v>
      </c>
      <c r="E71" s="821"/>
      <c r="F71" s="821"/>
      <c r="G71" s="358" t="s">
        <v>509</v>
      </c>
      <c r="H71" s="242" t="s">
        <v>217</v>
      </c>
      <c r="I71" s="242" t="s">
        <v>52</v>
      </c>
      <c r="J71" s="213" t="s">
        <v>510</v>
      </c>
      <c r="K71" s="215" t="s">
        <v>105</v>
      </c>
      <c r="L71" s="398"/>
      <c r="M71" s="398"/>
    </row>
    <row r="72" spans="1:13" ht="50.1" customHeight="1">
      <c r="A72" s="262"/>
      <c r="B72" s="382" t="s">
        <v>501</v>
      </c>
      <c r="C72" s="420"/>
      <c r="D72" s="796"/>
      <c r="E72" s="797"/>
      <c r="F72" s="797"/>
      <c r="G72" s="629"/>
      <c r="H72" s="420"/>
      <c r="I72" s="765" t="s">
        <v>520</v>
      </c>
      <c r="J72" s="633"/>
      <c r="K72" s="171"/>
      <c r="L72" s="309"/>
      <c r="M72" s="309"/>
    </row>
    <row r="73" spans="1:13" ht="50.1" customHeight="1">
      <c r="A73" s="262"/>
      <c r="B73" s="382" t="s">
        <v>502</v>
      </c>
      <c r="C73" s="420"/>
      <c r="D73" s="796"/>
      <c r="E73" s="797"/>
      <c r="F73" s="797"/>
      <c r="G73" s="629"/>
      <c r="H73" s="420"/>
      <c r="I73" s="766"/>
      <c r="J73" s="633"/>
      <c r="K73" s="171"/>
      <c r="L73" s="309"/>
      <c r="M73" s="309"/>
    </row>
    <row r="74" spans="1:13" ht="50.1" customHeight="1">
      <c r="A74" s="262"/>
      <c r="B74" s="382" t="s">
        <v>193</v>
      </c>
      <c r="C74" s="420"/>
      <c r="D74" s="796"/>
      <c r="E74" s="797"/>
      <c r="F74" s="797"/>
      <c r="G74" s="629"/>
      <c r="H74" s="420"/>
      <c r="I74" s="766"/>
      <c r="J74" s="633"/>
      <c r="K74" s="171"/>
      <c r="L74" s="309"/>
      <c r="M74" s="309"/>
    </row>
    <row r="75" spans="1:13" ht="50.1" customHeight="1">
      <c r="A75" s="262"/>
      <c r="B75" s="382" t="s">
        <v>194</v>
      </c>
      <c r="C75" s="420"/>
      <c r="D75" s="796"/>
      <c r="E75" s="797"/>
      <c r="F75" s="797"/>
      <c r="G75" s="629"/>
      <c r="H75" s="420"/>
      <c r="I75" s="766"/>
      <c r="J75" s="633"/>
      <c r="K75" s="171"/>
      <c r="L75" s="309"/>
      <c r="M75" s="309"/>
    </row>
    <row r="76" spans="1:13" ht="50.1" customHeight="1">
      <c r="A76" s="262"/>
      <c r="B76" s="382" t="s">
        <v>503</v>
      </c>
      <c r="C76" s="420"/>
      <c r="D76" s="796"/>
      <c r="E76" s="797"/>
      <c r="F76" s="797"/>
      <c r="G76" s="629"/>
      <c r="H76" s="420"/>
      <c r="I76" s="766"/>
      <c r="J76" s="633"/>
      <c r="K76" s="171"/>
      <c r="L76" s="309"/>
      <c r="M76" s="309"/>
    </row>
    <row r="77" spans="1:13" ht="50.1" customHeight="1">
      <c r="A77" s="262"/>
      <c r="B77" s="382" t="s">
        <v>504</v>
      </c>
      <c r="C77" s="420"/>
      <c r="D77" s="796"/>
      <c r="E77" s="797"/>
      <c r="F77" s="797"/>
      <c r="G77" s="629"/>
      <c r="H77" s="420"/>
      <c r="I77" s="766"/>
      <c r="J77" s="633"/>
      <c r="K77" s="171"/>
      <c r="L77" s="309"/>
      <c r="M77" s="309"/>
    </row>
    <row r="78" spans="1:13" ht="50.1" customHeight="1">
      <c r="A78" s="262"/>
      <c r="B78" s="382" t="s">
        <v>505</v>
      </c>
      <c r="C78" s="420"/>
      <c r="D78" s="796"/>
      <c r="E78" s="797"/>
      <c r="F78" s="797"/>
      <c r="G78" s="629"/>
      <c r="H78" s="420"/>
      <c r="I78" s="766"/>
      <c r="J78" s="633"/>
      <c r="K78" s="171"/>
      <c r="L78" s="309"/>
      <c r="M78" s="309"/>
    </row>
    <row r="79" spans="1:13" ht="50.1" customHeight="1">
      <c r="A79" s="262"/>
      <c r="B79" s="382" t="s">
        <v>506</v>
      </c>
      <c r="C79" s="420"/>
      <c r="D79" s="796"/>
      <c r="E79" s="797"/>
      <c r="F79" s="797"/>
      <c r="G79" s="629"/>
      <c r="H79" s="420"/>
      <c r="I79" s="766"/>
      <c r="J79" s="633"/>
      <c r="K79" s="171"/>
      <c r="L79" s="309"/>
      <c r="M79" s="309"/>
    </row>
    <row r="80" spans="1:13" ht="50.1" customHeight="1">
      <c r="A80" s="262"/>
      <c r="B80" s="382" t="s">
        <v>507</v>
      </c>
      <c r="C80" s="420"/>
      <c r="D80" s="796"/>
      <c r="E80" s="797"/>
      <c r="F80" s="797"/>
      <c r="G80" s="629"/>
      <c r="H80" s="420"/>
      <c r="I80" s="766"/>
      <c r="J80" s="633"/>
      <c r="K80" s="171"/>
      <c r="L80" s="309"/>
      <c r="M80" s="309"/>
    </row>
    <row r="81" spans="1:13" ht="50.1" customHeight="1">
      <c r="A81" s="434"/>
      <c r="B81" s="435" t="s">
        <v>508</v>
      </c>
      <c r="C81" s="631"/>
      <c r="D81" s="811"/>
      <c r="E81" s="812"/>
      <c r="F81" s="812"/>
      <c r="G81" s="630"/>
      <c r="H81" s="631"/>
      <c r="I81" s="767"/>
      <c r="J81" s="634"/>
      <c r="K81" s="632"/>
      <c r="L81" s="309"/>
      <c r="M81" s="309"/>
    </row>
  </sheetData>
  <sheetProtection algorithmName="SHA-512" hashValue="TO1+dr/XpSROzoE78uEkcdHGaz58dtKhmfYn3Hi4Du/bSgzt2NwipZZlb7QRXgRClbp/MBJMPaze5SG92vV3OQ==" saltValue="6JXlBmdEdDJn4bIsxrCrGQ==" spinCount="100000" sheet="1" objects="1" scenarios="1" formatCells="0" formatColumns="0" formatRows="0"/>
  <mergeCells count="26">
    <mergeCell ref="I19:I30"/>
    <mergeCell ref="I58:I69"/>
    <mergeCell ref="D32:F32"/>
    <mergeCell ref="D33:F33"/>
    <mergeCell ref="I72:I81"/>
    <mergeCell ref="D71:F71"/>
    <mergeCell ref="D72:F72"/>
    <mergeCell ref="D73:F73"/>
    <mergeCell ref="D74:F74"/>
    <mergeCell ref="D75:F75"/>
    <mergeCell ref="D76:F76"/>
    <mergeCell ref="D77:F77"/>
    <mergeCell ref="D78:F78"/>
    <mergeCell ref="D79:F79"/>
    <mergeCell ref="D80:F80"/>
    <mergeCell ref="D81:F81"/>
    <mergeCell ref="I33:I42"/>
    <mergeCell ref="D34:F34"/>
    <mergeCell ref="D35:F35"/>
    <mergeCell ref="D36:F36"/>
    <mergeCell ref="D37:F37"/>
    <mergeCell ref="D38:F38"/>
    <mergeCell ref="D39:F39"/>
    <mergeCell ref="D40:F40"/>
    <mergeCell ref="D41:F41"/>
    <mergeCell ref="D42:F42"/>
  </mergeCells>
  <dataValidations count="3">
    <dataValidation type="list" allowBlank="1" showInputMessage="1" showErrorMessage="1" sqref="E18:F18 E57:F57 E31:F31">
      <formula1>'Data '!$C$1:$C$2</formula1>
    </dataValidation>
    <dataValidation type="list" allowBlank="1" showInputMessage="1" showErrorMessage="1" sqref="D19:D30 D58:D69 F58:G69 F19:G30">
      <formula1>'Data '!$D$1:$D$3</formula1>
    </dataValidation>
    <dataValidation type="list" allowBlank="1" showInputMessage="1" showErrorMessage="1" sqref="E19:E30 E58:E69">
      <formula1>'Data '!$C$1:$C$4</formula1>
    </dataValidation>
  </dataValidations>
  <printOptions/>
  <pageMargins left="0.7" right="0.7" top="0.75" bottom="0.75" header="0.3" footer="0.3"/>
  <pageSetup fitToHeight="0" fitToWidth="1" horizontalDpi="600" verticalDpi="600" orientation="landscape" paperSize="5" scale="4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DFEC9-6365-46C4-AFC6-5D3BE2BD065C}">
  <dimension ref="A1:F30"/>
  <sheetViews>
    <sheetView zoomScale="80" zoomScaleNormal="80" workbookViewId="0" topLeftCell="A1">
      <selection activeCell="D1" sqref="D1"/>
    </sheetView>
  </sheetViews>
  <sheetFormatPr defaultColWidth="9.00390625" defaultRowHeight="15"/>
  <cols>
    <col min="1" max="1" width="15.7109375" style="24" customWidth="1"/>
    <col min="2" max="2" width="5.7109375" style="8" customWidth="1"/>
    <col min="3" max="3" width="53.28125" style="8" customWidth="1"/>
    <col min="4" max="4" width="50.00390625" style="8" customWidth="1"/>
    <col min="5" max="5" width="53.28125" style="8" customWidth="1"/>
    <col min="6" max="6" width="35.7109375" style="8" customWidth="1"/>
    <col min="7" max="16384" width="9.00390625" style="8" customWidth="1"/>
  </cols>
  <sheetData>
    <row r="1" spans="3:5" ht="15">
      <c r="C1" s="536" t="s">
        <v>49</v>
      </c>
      <c r="D1" s="536" t="s">
        <v>51</v>
      </c>
      <c r="E1" s="9"/>
    </row>
    <row r="2" spans="3:4" ht="15">
      <c r="C2" s="9"/>
      <c r="D2" s="9"/>
    </row>
    <row r="3" spans="1:6" ht="45">
      <c r="A3" s="537" t="s">
        <v>526</v>
      </c>
      <c r="B3" s="538"/>
      <c r="C3" s="539" t="s">
        <v>136</v>
      </c>
      <c r="D3" s="540" t="s">
        <v>135</v>
      </c>
      <c r="F3" s="12"/>
    </row>
    <row r="4" spans="1:5" ht="80.1" customHeight="1">
      <c r="A4" s="530"/>
      <c r="B4" s="19"/>
      <c r="C4" s="18"/>
      <c r="D4" s="531" t="s">
        <v>744</v>
      </c>
      <c r="E4" s="13"/>
    </row>
    <row r="5" spans="1:4" ht="30" customHeight="1">
      <c r="A5" s="826" t="s">
        <v>131</v>
      </c>
      <c r="B5" s="21" t="s">
        <v>140</v>
      </c>
      <c r="C5" s="30" t="s">
        <v>98</v>
      </c>
      <c r="D5" s="532">
        <v>30</v>
      </c>
    </row>
    <row r="6" spans="1:5" ht="30" customHeight="1">
      <c r="A6" s="826"/>
      <c r="B6" s="21" t="s">
        <v>141</v>
      </c>
      <c r="C6" s="30" t="s">
        <v>90</v>
      </c>
      <c r="D6" s="532">
        <v>15</v>
      </c>
      <c r="E6" s="22"/>
    </row>
    <row r="7" spans="1:5" ht="30" customHeight="1">
      <c r="A7" s="826"/>
      <c r="B7" s="21" t="s">
        <v>142</v>
      </c>
      <c r="C7" s="30" t="s">
        <v>91</v>
      </c>
      <c r="D7" s="532">
        <v>20</v>
      </c>
      <c r="E7" s="22"/>
    </row>
    <row r="8" spans="1:5" ht="35.1" customHeight="1">
      <c r="A8" s="826" t="s">
        <v>139</v>
      </c>
      <c r="B8" s="21" t="s">
        <v>143</v>
      </c>
      <c r="C8" s="31" t="s">
        <v>133</v>
      </c>
      <c r="D8" s="533">
        <v>25</v>
      </c>
      <c r="E8" s="22"/>
    </row>
    <row r="9" spans="1:5" ht="30" customHeight="1">
      <c r="A9" s="826"/>
      <c r="B9" s="21" t="s">
        <v>144</v>
      </c>
      <c r="C9" s="31" t="s">
        <v>737</v>
      </c>
      <c r="D9" s="533">
        <v>10</v>
      </c>
      <c r="E9" s="22"/>
    </row>
    <row r="10" spans="1:5" ht="30" customHeight="1">
      <c r="A10" s="826"/>
      <c r="B10" s="21" t="s">
        <v>145</v>
      </c>
      <c r="C10" s="31" t="s">
        <v>102</v>
      </c>
      <c r="D10" s="533">
        <v>5</v>
      </c>
      <c r="E10" s="22"/>
    </row>
    <row r="11" spans="1:5" ht="30" customHeight="1">
      <c r="A11" s="826" t="s">
        <v>134</v>
      </c>
      <c r="B11" s="21" t="s">
        <v>146</v>
      </c>
      <c r="C11" s="32" t="s">
        <v>93</v>
      </c>
      <c r="D11" s="532">
        <v>10</v>
      </c>
      <c r="E11" s="22"/>
    </row>
    <row r="12" spans="1:5" ht="30" customHeight="1">
      <c r="A12" s="826"/>
      <c r="B12" s="21" t="s">
        <v>147</v>
      </c>
      <c r="C12" s="32" t="s">
        <v>96</v>
      </c>
      <c r="D12" s="532">
        <v>5</v>
      </c>
      <c r="E12" s="22"/>
    </row>
    <row r="13" spans="1:5" ht="30" customHeight="1">
      <c r="A13" s="826"/>
      <c r="B13" s="21" t="s">
        <v>148</v>
      </c>
      <c r="C13" s="32" t="s">
        <v>95</v>
      </c>
      <c r="D13" s="532">
        <v>10</v>
      </c>
      <c r="E13" s="22"/>
    </row>
    <row r="14" spans="1:5" ht="30" customHeight="1">
      <c r="A14" s="826"/>
      <c r="B14" s="21" t="s">
        <v>149</v>
      </c>
      <c r="C14" s="32" t="s">
        <v>94</v>
      </c>
      <c r="D14" s="532">
        <v>2</v>
      </c>
      <c r="E14" s="15"/>
    </row>
    <row r="15" spans="1:4" ht="30" customHeight="1">
      <c r="A15" s="826" t="s">
        <v>103</v>
      </c>
      <c r="B15" s="21" t="s">
        <v>180</v>
      </c>
      <c r="C15" s="707" t="s">
        <v>528</v>
      </c>
      <c r="D15" s="532">
        <v>10</v>
      </c>
    </row>
    <row r="16" spans="1:5" ht="30" customHeight="1">
      <c r="A16" s="826"/>
      <c r="B16" s="21" t="s">
        <v>181</v>
      </c>
      <c r="C16" s="707" t="s">
        <v>738</v>
      </c>
      <c r="D16" s="532">
        <v>10</v>
      </c>
      <c r="E16" s="14"/>
    </row>
    <row r="17" spans="1:4" ht="30" customHeight="1">
      <c r="A17" s="826"/>
      <c r="B17" s="21" t="s">
        <v>182</v>
      </c>
      <c r="C17" s="707" t="s">
        <v>739</v>
      </c>
      <c r="D17" s="532">
        <v>10</v>
      </c>
    </row>
    <row r="18" spans="1:5" ht="30" customHeight="1">
      <c r="A18" s="826" t="s">
        <v>104</v>
      </c>
      <c r="B18" s="21" t="s">
        <v>150</v>
      </c>
      <c r="C18" s="708" t="s">
        <v>568</v>
      </c>
      <c r="D18" s="532">
        <v>0</v>
      </c>
      <c r="E18" s="22"/>
    </row>
    <row r="19" spans="1:5" ht="30" customHeight="1">
      <c r="A19" s="826"/>
      <c r="B19" s="21" t="s">
        <v>151</v>
      </c>
      <c r="C19" s="708" t="s">
        <v>569</v>
      </c>
      <c r="D19" s="532">
        <v>10</v>
      </c>
      <c r="E19" s="22"/>
    </row>
    <row r="20" spans="1:5" ht="30" customHeight="1">
      <c r="A20" s="826"/>
      <c r="B20" s="21" t="s">
        <v>152</v>
      </c>
      <c r="C20" s="708" t="s">
        <v>740</v>
      </c>
      <c r="D20" s="532">
        <v>15</v>
      </c>
      <c r="E20" s="22"/>
    </row>
    <row r="21" spans="1:5" ht="30" customHeight="1">
      <c r="A21" s="826"/>
      <c r="B21" s="21" t="s">
        <v>153</v>
      </c>
      <c r="C21" s="708" t="s">
        <v>570</v>
      </c>
      <c r="D21" s="532">
        <v>5</v>
      </c>
      <c r="E21" s="22"/>
    </row>
    <row r="22" spans="1:4" ht="30" customHeight="1">
      <c r="A22" s="826" t="s">
        <v>742</v>
      </c>
      <c r="B22" s="21" t="s">
        <v>154</v>
      </c>
      <c r="C22" s="709" t="s">
        <v>571</v>
      </c>
      <c r="D22" s="532">
        <v>0</v>
      </c>
    </row>
    <row r="23" spans="1:4" ht="30" customHeight="1">
      <c r="A23" s="826"/>
      <c r="B23" s="21" t="s">
        <v>155</v>
      </c>
      <c r="C23" s="709" t="s">
        <v>743</v>
      </c>
      <c r="D23" s="532">
        <v>5</v>
      </c>
    </row>
    <row r="24" spans="1:4" ht="30" customHeight="1">
      <c r="A24" s="826"/>
      <c r="B24" s="21" t="s">
        <v>156</v>
      </c>
      <c r="C24" s="709" t="s">
        <v>572</v>
      </c>
      <c r="D24" s="532">
        <v>2</v>
      </c>
    </row>
    <row r="25" spans="1:4" ht="30" customHeight="1">
      <c r="A25" s="826"/>
      <c r="B25" s="21" t="s">
        <v>157</v>
      </c>
      <c r="C25" s="709" t="s">
        <v>741</v>
      </c>
      <c r="D25" s="532">
        <v>1</v>
      </c>
    </row>
    <row r="26" spans="1:4" ht="30" customHeight="1">
      <c r="A26" s="826" t="s">
        <v>138</v>
      </c>
      <c r="B26" s="21" t="s">
        <v>158</v>
      </c>
      <c r="C26" s="640" t="s">
        <v>92</v>
      </c>
      <c r="D26" s="532">
        <v>0</v>
      </c>
    </row>
    <row r="27" spans="1:4" ht="30" customHeight="1">
      <c r="A27" s="826"/>
      <c r="B27" s="21" t="s">
        <v>159</v>
      </c>
      <c r="C27" s="640" t="s">
        <v>92</v>
      </c>
      <c r="D27" s="532">
        <v>0</v>
      </c>
    </row>
    <row r="28" spans="1:4" ht="30" customHeight="1">
      <c r="A28" s="826"/>
      <c r="B28" s="21" t="s">
        <v>160</v>
      </c>
      <c r="C28" s="640" t="s">
        <v>92</v>
      </c>
      <c r="D28" s="532">
        <v>0</v>
      </c>
    </row>
    <row r="29" spans="1:4" ht="30" customHeight="1">
      <c r="A29" s="826"/>
      <c r="B29" s="21" t="s">
        <v>161</v>
      </c>
      <c r="C29" s="640" t="s">
        <v>92</v>
      </c>
      <c r="D29" s="532">
        <v>0</v>
      </c>
    </row>
    <row r="30" spans="1:5" ht="39.95" customHeight="1">
      <c r="A30" s="534"/>
      <c r="B30" s="535"/>
      <c r="C30" s="725" t="s">
        <v>137</v>
      </c>
      <c r="D30" s="724" t="str">
        <f>IF(SUM(D5:D29)=200,"200","Does not equal 200, verify point assignments")</f>
        <v>200</v>
      </c>
      <c r="E30" s="16"/>
    </row>
  </sheetData>
  <sheetProtection algorithmName="SHA-512" hashValue="/J3kchjvxWX2Gvg74k99o50g4qQnP2/lm1AyvCcOqzMdxAjouTp2n/trFFse2jFi19QZvMDNHmhKRUqkNEyUrA==" saltValue="5+fW7NNt+PZ9yNzsZbT2QA==" spinCount="100000" sheet="1" objects="1" scenarios="1" formatCells="0" formatColumns="0" formatRows="0"/>
  <mergeCells count="7">
    <mergeCell ref="A22:A25"/>
    <mergeCell ref="A5:A7"/>
    <mergeCell ref="A26:A29"/>
    <mergeCell ref="A8:A10"/>
    <mergeCell ref="A11:A14"/>
    <mergeCell ref="A15:A17"/>
    <mergeCell ref="A18:A21"/>
  </mergeCells>
  <dataValidations count="2">
    <dataValidation type="whole" allowBlank="1" showInputMessage="1" showErrorMessage="1" errorTitle="Min 25" error="Must be at least 25, verify point assignments" sqref="D5">
      <formula1>25</formula1>
      <formula2>200</formula2>
    </dataValidation>
    <dataValidation type="whole" showInputMessage="1" showErrorMessage="1" errorTitle="Min 25" error="Must be at least 25, verify point assignments" sqref="D8">
      <formula1>25</formula1>
      <formula2>200</formula2>
    </dataValidation>
  </dataValidation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23230-31D7-4D50-B799-B1A173BD9A7F}">
  <dimension ref="A1:EO107"/>
  <sheetViews>
    <sheetView showZeros="0" zoomScale="80" zoomScaleNormal="80" workbookViewId="0" topLeftCell="A1">
      <selection activeCell="E46" sqref="E46:P46"/>
    </sheetView>
  </sheetViews>
  <sheetFormatPr defaultColWidth="9.00390625" defaultRowHeight="15"/>
  <cols>
    <col min="1" max="1" width="13.28125" style="8" customWidth="1"/>
    <col min="2" max="2" width="5.7109375" style="8" customWidth="1"/>
    <col min="3" max="3" width="50.7109375" style="8" customWidth="1"/>
    <col min="4" max="4" width="15.421875" style="445" hidden="1" customWidth="1"/>
    <col min="5" max="5" width="22.7109375" style="8" customWidth="1"/>
    <col min="6" max="6" width="6.00390625" style="34" hidden="1" customWidth="1"/>
    <col min="7" max="7" width="9.421875" style="34" hidden="1" customWidth="1"/>
    <col min="8" max="8" width="22.7109375" style="8" customWidth="1"/>
    <col min="9" max="9" width="6.00390625" style="8" hidden="1" customWidth="1"/>
    <col min="10" max="10" width="9.421875" style="8" hidden="1" customWidth="1"/>
    <col min="11" max="11" width="22.7109375" style="8" customWidth="1"/>
    <col min="12" max="12" width="6.00390625" style="8" hidden="1" customWidth="1"/>
    <col min="13" max="13" width="9.421875" style="8" hidden="1" customWidth="1"/>
    <col min="14" max="14" width="22.7109375" style="8" customWidth="1"/>
    <col min="15" max="15" width="6.00390625" style="8" hidden="1" customWidth="1"/>
    <col min="16" max="16" width="9.421875" style="8" hidden="1" customWidth="1"/>
    <col min="17" max="17" width="22.7109375" style="8" customWidth="1"/>
    <col min="18" max="18" width="6.00390625" style="8" hidden="1" customWidth="1"/>
    <col min="19" max="19" width="9.421875" style="8" hidden="1" customWidth="1"/>
    <col min="20" max="20" width="22.7109375" style="8" customWidth="1"/>
    <col min="21" max="21" width="6.00390625" style="34" hidden="1" customWidth="1"/>
    <col min="22" max="22" width="9.421875" style="34" hidden="1" customWidth="1"/>
    <col min="23" max="23" width="22.7109375" style="8" customWidth="1"/>
    <col min="24" max="24" width="6.00390625" style="8" hidden="1" customWidth="1"/>
    <col min="25" max="25" width="9.421875" style="8" hidden="1" customWidth="1"/>
    <col min="26" max="26" width="22.7109375" style="8" customWidth="1"/>
    <col min="27" max="27" width="6.00390625" style="8" hidden="1" customWidth="1"/>
    <col min="28" max="28" width="9.421875" style="8" hidden="1" customWidth="1"/>
    <col min="29" max="29" width="22.7109375" style="8" customWidth="1"/>
    <col min="30" max="30" width="6.00390625" style="8" hidden="1" customWidth="1"/>
    <col min="31" max="31" width="9.421875" style="8" hidden="1" customWidth="1"/>
    <col min="32" max="32" width="22.7109375" style="8" customWidth="1"/>
    <col min="33" max="33" width="6.00390625" style="8" hidden="1" customWidth="1"/>
    <col min="34" max="34" width="9.421875" style="8" hidden="1" customWidth="1"/>
    <col min="35" max="35" width="22.7109375" style="8" customWidth="1"/>
    <col min="36" max="36" width="6.00390625" style="34" hidden="1" customWidth="1"/>
    <col min="37" max="37" width="9.421875" style="34" hidden="1" customWidth="1"/>
    <col min="38" max="38" width="22.7109375" style="8" customWidth="1"/>
    <col min="39" max="39" width="6.00390625" style="8" hidden="1" customWidth="1"/>
    <col min="40" max="40" width="9.421875" style="8" hidden="1" customWidth="1"/>
    <col min="41" max="41" width="22.7109375" style="8" customWidth="1"/>
    <col min="42" max="42" width="6.00390625" style="8" hidden="1" customWidth="1"/>
    <col min="43" max="43" width="9.421875" style="8" hidden="1" customWidth="1"/>
    <col min="44" max="44" width="22.7109375" style="8" customWidth="1"/>
    <col min="45" max="45" width="6.00390625" style="8" hidden="1" customWidth="1"/>
    <col min="46" max="46" width="9.421875" style="8" hidden="1" customWidth="1"/>
    <col min="47" max="47" width="22.7109375" style="8" customWidth="1"/>
    <col min="48" max="48" width="6.00390625" style="8" hidden="1" customWidth="1"/>
    <col min="49" max="49" width="9.421875" style="8" hidden="1" customWidth="1"/>
    <col min="50" max="50" width="22.7109375" style="8" customWidth="1"/>
    <col min="51" max="51" width="6.00390625" style="34" hidden="1" customWidth="1"/>
    <col min="52" max="52" width="9.421875" style="34" hidden="1" customWidth="1"/>
    <col min="53" max="53" width="22.7109375" style="8" customWidth="1"/>
    <col min="54" max="54" width="6.00390625" style="8" hidden="1" customWidth="1"/>
    <col min="55" max="55" width="9.421875" style="8" hidden="1" customWidth="1"/>
    <col min="56" max="56" width="22.7109375" style="8" customWidth="1"/>
    <col min="57" max="57" width="6.00390625" style="8" hidden="1" customWidth="1"/>
    <col min="58" max="58" width="9.421875" style="8" hidden="1" customWidth="1"/>
    <col min="59" max="59" width="22.7109375" style="8" customWidth="1"/>
    <col min="60" max="60" width="6.00390625" style="8" hidden="1" customWidth="1"/>
    <col min="61" max="61" width="9.421875" style="8" hidden="1" customWidth="1"/>
    <col min="62" max="62" width="22.7109375" style="8" customWidth="1"/>
    <col min="63" max="63" width="6.00390625" style="8" hidden="1" customWidth="1"/>
    <col min="64" max="64" width="9.421875" style="8" hidden="1" customWidth="1"/>
    <col min="65" max="65" width="53.28125" style="8" customWidth="1"/>
    <col min="66" max="66" width="35.7109375" style="8" customWidth="1"/>
    <col min="67" max="16384" width="9.00390625" style="8" customWidth="1"/>
  </cols>
  <sheetData>
    <row r="1" spans="1:66" ht="15">
      <c r="A1" s="888" t="s">
        <v>49</v>
      </c>
      <c r="B1" s="888"/>
      <c r="C1" s="888"/>
      <c r="D1" s="436"/>
      <c r="E1" s="726" t="s">
        <v>51</v>
      </c>
      <c r="F1" s="33"/>
      <c r="G1" s="33"/>
      <c r="T1" s="9"/>
      <c r="U1" s="33"/>
      <c r="V1" s="33"/>
      <c r="AI1" s="9"/>
      <c r="AJ1" s="33"/>
      <c r="AK1" s="33"/>
      <c r="AX1" s="9"/>
      <c r="AY1" s="33"/>
      <c r="AZ1" s="33"/>
      <c r="BN1" s="12"/>
    </row>
    <row r="2" spans="3:64" ht="15">
      <c r="C2" s="9"/>
      <c r="D2" s="437"/>
      <c r="E2" s="863"/>
      <c r="F2" s="863"/>
      <c r="G2" s="863"/>
      <c r="H2" s="863"/>
      <c r="I2" s="863"/>
      <c r="J2" s="863"/>
      <c r="K2" s="863"/>
      <c r="L2" s="863"/>
      <c r="M2" s="863"/>
      <c r="N2" s="863"/>
      <c r="O2" s="10"/>
      <c r="P2" s="10"/>
      <c r="Q2" s="379"/>
      <c r="R2" s="379"/>
      <c r="S2" s="379"/>
      <c r="T2" s="863"/>
      <c r="U2" s="863"/>
      <c r="V2" s="863"/>
      <c r="W2" s="863"/>
      <c r="X2" s="863"/>
      <c r="Y2" s="863"/>
      <c r="Z2" s="863"/>
      <c r="AA2" s="863"/>
      <c r="AB2" s="863"/>
      <c r="AC2" s="863"/>
      <c r="AD2" s="10"/>
      <c r="AE2" s="10"/>
      <c r="AF2" s="379"/>
      <c r="AG2" s="379"/>
      <c r="AH2" s="379"/>
      <c r="AI2" s="863"/>
      <c r="AJ2" s="863"/>
      <c r="AK2" s="863"/>
      <c r="AL2" s="863"/>
      <c r="AM2" s="863"/>
      <c r="AN2" s="863"/>
      <c r="AO2" s="863"/>
      <c r="AP2" s="863"/>
      <c r="AQ2" s="863"/>
      <c r="AR2" s="863"/>
      <c r="AS2" s="10"/>
      <c r="AT2" s="10"/>
      <c r="AU2" s="379"/>
      <c r="AV2" s="379"/>
      <c r="AW2" s="379"/>
      <c r="AX2" s="863"/>
      <c r="AY2" s="863"/>
      <c r="AZ2" s="863"/>
      <c r="BA2" s="863"/>
      <c r="BB2" s="863"/>
      <c r="BC2" s="863"/>
      <c r="BD2" s="863"/>
      <c r="BE2" s="863"/>
      <c r="BF2" s="863"/>
      <c r="BG2" s="863"/>
      <c r="BH2" s="379"/>
      <c r="BI2" s="379"/>
      <c r="BJ2" s="82"/>
      <c r="BK2" s="379"/>
      <c r="BL2" s="379"/>
    </row>
    <row r="3" spans="1:66" ht="50.1" customHeight="1">
      <c r="A3" s="873" t="s">
        <v>745</v>
      </c>
      <c r="B3" s="873"/>
      <c r="C3" s="873"/>
      <c r="D3" s="438" t="s">
        <v>135</v>
      </c>
      <c r="E3" s="846" t="s">
        <v>593</v>
      </c>
      <c r="F3" s="846"/>
      <c r="G3" s="846"/>
      <c r="H3" s="846"/>
      <c r="I3" s="846"/>
      <c r="J3" s="846"/>
      <c r="K3" s="846"/>
      <c r="L3" s="846"/>
      <c r="M3" s="846"/>
      <c r="N3" s="846"/>
      <c r="O3" s="846"/>
      <c r="P3" s="846"/>
      <c r="Q3" s="846"/>
      <c r="R3" s="38"/>
      <c r="S3" s="38"/>
      <c r="T3" s="846" t="s">
        <v>594</v>
      </c>
      <c r="U3" s="846"/>
      <c r="V3" s="846"/>
      <c r="W3" s="846"/>
      <c r="X3" s="846"/>
      <c r="Y3" s="846"/>
      <c r="Z3" s="846"/>
      <c r="AA3" s="846"/>
      <c r="AB3" s="846"/>
      <c r="AC3" s="846"/>
      <c r="AD3" s="846"/>
      <c r="AE3" s="846"/>
      <c r="AF3" s="846"/>
      <c r="AG3" s="38"/>
      <c r="AH3" s="38"/>
      <c r="AI3" s="846" t="s">
        <v>595</v>
      </c>
      <c r="AJ3" s="846"/>
      <c r="AK3" s="846"/>
      <c r="AL3" s="846"/>
      <c r="AM3" s="846"/>
      <c r="AN3" s="846"/>
      <c r="AO3" s="846"/>
      <c r="AP3" s="846"/>
      <c r="AQ3" s="846"/>
      <c r="AR3" s="846"/>
      <c r="AS3" s="846"/>
      <c r="AT3" s="846"/>
      <c r="AU3" s="846"/>
      <c r="AV3" s="38"/>
      <c r="AW3" s="38"/>
      <c r="AX3" s="854" t="s">
        <v>316</v>
      </c>
      <c r="AY3" s="855"/>
      <c r="AZ3" s="855"/>
      <c r="BA3" s="855"/>
      <c r="BB3" s="855"/>
      <c r="BC3" s="855"/>
      <c r="BD3" s="855"/>
      <c r="BE3" s="855"/>
      <c r="BF3" s="855"/>
      <c r="BG3" s="855"/>
      <c r="BH3" s="855"/>
      <c r="BI3" s="855"/>
      <c r="BJ3" s="856"/>
      <c r="BK3" s="38"/>
      <c r="BL3" s="39"/>
      <c r="BN3" s="11"/>
    </row>
    <row r="4" spans="1:66" s="22" customFormat="1" ht="28.7" customHeight="1">
      <c r="A4" s="873"/>
      <c r="B4" s="873"/>
      <c r="C4" s="873"/>
      <c r="D4" s="439"/>
      <c r="E4" s="85" t="s">
        <v>188</v>
      </c>
      <c r="F4" s="86" t="s">
        <v>162</v>
      </c>
      <c r="G4" s="86" t="s">
        <v>163</v>
      </c>
      <c r="H4" s="85" t="s">
        <v>189</v>
      </c>
      <c r="I4" s="86" t="s">
        <v>162</v>
      </c>
      <c r="J4" s="86" t="s">
        <v>163</v>
      </c>
      <c r="K4" s="85" t="s">
        <v>193</v>
      </c>
      <c r="L4" s="86" t="s">
        <v>162</v>
      </c>
      <c r="M4" s="86" t="s">
        <v>163</v>
      </c>
      <c r="N4" s="493" t="s">
        <v>194</v>
      </c>
      <c r="O4" s="63" t="s">
        <v>162</v>
      </c>
      <c r="P4" s="65" t="s">
        <v>163</v>
      </c>
      <c r="Q4" s="493" t="s">
        <v>503</v>
      </c>
      <c r="R4" s="462" t="s">
        <v>162</v>
      </c>
      <c r="S4" s="44" t="s">
        <v>163</v>
      </c>
      <c r="T4" s="85" t="s">
        <v>188</v>
      </c>
      <c r="U4" s="86" t="s">
        <v>162</v>
      </c>
      <c r="V4" s="86" t="s">
        <v>163</v>
      </c>
      <c r="W4" s="85" t="s">
        <v>189</v>
      </c>
      <c r="X4" s="86" t="s">
        <v>162</v>
      </c>
      <c r="Y4" s="86" t="s">
        <v>163</v>
      </c>
      <c r="Z4" s="85" t="s">
        <v>193</v>
      </c>
      <c r="AA4" s="86" t="s">
        <v>162</v>
      </c>
      <c r="AB4" s="86" t="s">
        <v>163</v>
      </c>
      <c r="AC4" s="493" t="s">
        <v>194</v>
      </c>
      <c r="AD4" s="501" t="s">
        <v>162</v>
      </c>
      <c r="AE4" s="65" t="s">
        <v>163</v>
      </c>
      <c r="AF4" s="85" t="s">
        <v>503</v>
      </c>
      <c r="AG4" s="40" t="s">
        <v>162</v>
      </c>
      <c r="AH4" s="48" t="s">
        <v>163</v>
      </c>
      <c r="AI4" s="85" t="s">
        <v>188</v>
      </c>
      <c r="AJ4" s="86" t="s">
        <v>162</v>
      </c>
      <c r="AK4" s="86" t="s">
        <v>163</v>
      </c>
      <c r="AL4" s="85" t="s">
        <v>189</v>
      </c>
      <c r="AM4" s="86" t="s">
        <v>162</v>
      </c>
      <c r="AN4" s="86" t="s">
        <v>163</v>
      </c>
      <c r="AO4" s="85" t="s">
        <v>193</v>
      </c>
      <c r="AP4" s="86" t="s">
        <v>162</v>
      </c>
      <c r="AQ4" s="86" t="s">
        <v>163</v>
      </c>
      <c r="AR4" s="85" t="s">
        <v>194</v>
      </c>
      <c r="AS4" s="40" t="s">
        <v>162</v>
      </c>
      <c r="AT4" s="48" t="s">
        <v>163</v>
      </c>
      <c r="AU4" s="85" t="s">
        <v>503</v>
      </c>
      <c r="AV4" s="40" t="s">
        <v>162</v>
      </c>
      <c r="AW4" s="48" t="s">
        <v>163</v>
      </c>
      <c r="AX4" s="85" t="s">
        <v>188</v>
      </c>
      <c r="AY4" s="86" t="s">
        <v>162</v>
      </c>
      <c r="AZ4" s="86" t="s">
        <v>163</v>
      </c>
      <c r="BA4" s="85" t="s">
        <v>189</v>
      </c>
      <c r="BB4" s="86" t="s">
        <v>162</v>
      </c>
      <c r="BC4" s="86" t="s">
        <v>163</v>
      </c>
      <c r="BD4" s="85" t="s">
        <v>190</v>
      </c>
      <c r="BE4" s="86" t="s">
        <v>162</v>
      </c>
      <c r="BF4" s="86" t="s">
        <v>163</v>
      </c>
      <c r="BG4" s="87" t="s">
        <v>191</v>
      </c>
      <c r="BH4" s="40" t="s">
        <v>162</v>
      </c>
      <c r="BI4" s="48" t="s">
        <v>163</v>
      </c>
      <c r="BJ4" s="47" t="s">
        <v>192</v>
      </c>
      <c r="BK4" s="40" t="s">
        <v>162</v>
      </c>
      <c r="BL4" s="37" t="s">
        <v>163</v>
      </c>
      <c r="BN4" s="35"/>
    </row>
    <row r="5" spans="1:66" ht="48.95" customHeight="1">
      <c r="A5" s="81" t="s">
        <v>529</v>
      </c>
      <c r="B5" s="874" t="s">
        <v>165</v>
      </c>
      <c r="C5" s="875"/>
      <c r="D5" s="440"/>
      <c r="E5" s="88" t="s">
        <v>573</v>
      </c>
      <c r="F5" s="88" t="s">
        <v>574</v>
      </c>
      <c r="G5" s="88" t="s">
        <v>575</v>
      </c>
      <c r="H5" s="88" t="s">
        <v>574</v>
      </c>
      <c r="I5" s="88" t="s">
        <v>577</v>
      </c>
      <c r="J5" s="88" t="s">
        <v>578</v>
      </c>
      <c r="K5" s="88" t="s">
        <v>575</v>
      </c>
      <c r="L5" s="88" t="s">
        <v>579</v>
      </c>
      <c r="M5" s="88" t="s">
        <v>580</v>
      </c>
      <c r="N5" s="494" t="s">
        <v>576</v>
      </c>
      <c r="O5" s="496" t="s">
        <v>577</v>
      </c>
      <c r="P5" s="88" t="s">
        <v>578</v>
      </c>
      <c r="Q5" s="494" t="s">
        <v>577</v>
      </c>
      <c r="R5" s="41"/>
      <c r="S5" s="513"/>
      <c r="T5" s="88" t="s">
        <v>573</v>
      </c>
      <c r="U5" s="88" t="s">
        <v>574</v>
      </c>
      <c r="V5" s="88" t="s">
        <v>575</v>
      </c>
      <c r="W5" s="88" t="s">
        <v>574</v>
      </c>
      <c r="X5" s="88" t="s">
        <v>577</v>
      </c>
      <c r="Y5" s="88" t="s">
        <v>578</v>
      </c>
      <c r="Z5" s="88" t="s">
        <v>575</v>
      </c>
      <c r="AA5" s="88" t="s">
        <v>579</v>
      </c>
      <c r="AB5" s="88" t="s">
        <v>580</v>
      </c>
      <c r="AC5" s="494" t="s">
        <v>576</v>
      </c>
      <c r="AD5" s="504"/>
      <c r="AE5" s="88"/>
      <c r="AF5" s="88" t="s">
        <v>577</v>
      </c>
      <c r="AG5" s="59"/>
      <c r="AH5" s="60"/>
      <c r="AI5" s="88" t="s">
        <v>573</v>
      </c>
      <c r="AJ5" s="88" t="s">
        <v>574</v>
      </c>
      <c r="AK5" s="88" t="s">
        <v>575</v>
      </c>
      <c r="AL5" s="88" t="s">
        <v>574</v>
      </c>
      <c r="AM5" s="88" t="s">
        <v>577</v>
      </c>
      <c r="AN5" s="88" t="s">
        <v>578</v>
      </c>
      <c r="AO5" s="88" t="s">
        <v>575</v>
      </c>
      <c r="AP5" s="88" t="s">
        <v>579</v>
      </c>
      <c r="AQ5" s="88" t="s">
        <v>580</v>
      </c>
      <c r="AR5" s="88" t="s">
        <v>576</v>
      </c>
      <c r="AS5" s="43"/>
      <c r="AT5" s="26"/>
      <c r="AU5" s="88" t="s">
        <v>577</v>
      </c>
      <c r="AV5" s="59"/>
      <c r="AW5" s="60"/>
      <c r="AX5" s="88" t="s">
        <v>573</v>
      </c>
      <c r="AY5" s="88" t="s">
        <v>574</v>
      </c>
      <c r="AZ5" s="88" t="s">
        <v>575</v>
      </c>
      <c r="BA5" s="88" t="s">
        <v>574</v>
      </c>
      <c r="BB5" s="88" t="s">
        <v>577</v>
      </c>
      <c r="BC5" s="88" t="s">
        <v>578</v>
      </c>
      <c r="BD5" s="88" t="s">
        <v>575</v>
      </c>
      <c r="BE5" s="88" t="s">
        <v>579</v>
      </c>
      <c r="BF5" s="88" t="s">
        <v>580</v>
      </c>
      <c r="BG5" s="88" t="s">
        <v>576</v>
      </c>
      <c r="BH5" s="88" t="s">
        <v>577</v>
      </c>
      <c r="BI5" s="88" t="s">
        <v>578</v>
      </c>
      <c r="BJ5" s="46" t="s">
        <v>577</v>
      </c>
      <c r="BK5" s="41"/>
      <c r="BL5" s="25"/>
      <c r="BN5" s="23"/>
    </row>
    <row r="6" spans="1:66" ht="30" customHeight="1">
      <c r="A6" s="871" t="s">
        <v>131</v>
      </c>
      <c r="B6" s="61" t="s">
        <v>140</v>
      </c>
      <c r="C6" s="62" t="s">
        <v>98</v>
      </c>
      <c r="D6" s="441">
        <f>'Sect. 12a'!D5</f>
        <v>30</v>
      </c>
      <c r="E6" s="507" t="s">
        <v>99</v>
      </c>
      <c r="F6" s="63">
        <f>IF(E6="H",5,IF(E6="M",3,1))</f>
        <v>5</v>
      </c>
      <c r="G6" s="63">
        <f>$D6*F6</f>
        <v>150</v>
      </c>
      <c r="H6" s="508" t="s">
        <v>100</v>
      </c>
      <c r="I6" s="63">
        <f>IF(H6="H",5,IF(H6="M",3,1))</f>
        <v>3</v>
      </c>
      <c r="J6" s="63">
        <f>$D6*I6</f>
        <v>90</v>
      </c>
      <c r="K6" s="508" t="s">
        <v>100</v>
      </c>
      <c r="L6" s="63">
        <f>IF(K6="H",5,IF(K6="M",3,1))</f>
        <v>3</v>
      </c>
      <c r="M6" s="63">
        <f>$D6*L6</f>
        <v>90</v>
      </c>
      <c r="N6" s="509" t="s">
        <v>100</v>
      </c>
      <c r="O6" s="63">
        <f>IF(N6="H",5,IF(N6="M",3,1))</f>
        <v>3</v>
      </c>
      <c r="P6" s="65">
        <f>$D6*O6</f>
        <v>90</v>
      </c>
      <c r="Q6" s="509" t="s">
        <v>101</v>
      </c>
      <c r="R6" s="501">
        <f>IF(Q6="H",5,IF(Q6="M",3,1))</f>
        <v>1</v>
      </c>
      <c r="S6" s="64">
        <f>$D6*R6</f>
        <v>30</v>
      </c>
      <c r="T6" s="507" t="s">
        <v>101</v>
      </c>
      <c r="U6" s="63">
        <f>IF(T6="H",5,IF(T6="M",3,1))</f>
        <v>1</v>
      </c>
      <c r="V6" s="65">
        <f>$D6*U6</f>
        <v>30</v>
      </c>
      <c r="W6" s="508" t="s">
        <v>101</v>
      </c>
      <c r="X6" s="63">
        <f>IF(W6="H",5,IF(W6="M",3,1))</f>
        <v>1</v>
      </c>
      <c r="Y6" s="63">
        <f>$D6*X6</f>
        <v>30</v>
      </c>
      <c r="Z6" s="508" t="s">
        <v>99</v>
      </c>
      <c r="AA6" s="63">
        <f>IF(Z6="H",5,IF(Z6="M",3,1))</f>
        <v>5</v>
      </c>
      <c r="AB6" s="63">
        <f>$D6*AA6</f>
        <v>150</v>
      </c>
      <c r="AC6" s="509" t="s">
        <v>100</v>
      </c>
      <c r="AD6" s="501">
        <f>IF(AC6="H",5,IF(AC6="M",3,1))</f>
        <v>3</v>
      </c>
      <c r="AE6" s="63">
        <f>$D6*AD6</f>
        <v>90</v>
      </c>
      <c r="AF6" s="511" t="s">
        <v>100</v>
      </c>
      <c r="AG6" s="63">
        <f>IF(AF6="H",5,IF(AF6="M",3,1))</f>
        <v>3</v>
      </c>
      <c r="AH6" s="65">
        <f>$D6*AG6</f>
        <v>90</v>
      </c>
      <c r="AI6" s="507" t="s">
        <v>99</v>
      </c>
      <c r="AJ6" s="63">
        <f>IF(AI6="H",5,IF(AI6="M",3,1))</f>
        <v>5</v>
      </c>
      <c r="AK6" s="65">
        <f>$D6*AJ6</f>
        <v>150</v>
      </c>
      <c r="AL6" s="508" t="s">
        <v>101</v>
      </c>
      <c r="AM6" s="63">
        <f>IF(AL6="H",5,IF(AL6="M",3,1))</f>
        <v>1</v>
      </c>
      <c r="AN6" s="63">
        <f>$D6*AM6</f>
        <v>30</v>
      </c>
      <c r="AO6" s="508" t="s">
        <v>101</v>
      </c>
      <c r="AP6" s="63">
        <f>IF(AO6="H",5,IF(AO6="M",3,1))</f>
        <v>1</v>
      </c>
      <c r="AQ6" s="63">
        <f>$D6*AP6</f>
        <v>30</v>
      </c>
      <c r="AR6" s="509" t="s">
        <v>100</v>
      </c>
      <c r="AS6" s="26">
        <f>IF(AR6="H",5,IF(AR6="M",3,1))</f>
        <v>3</v>
      </c>
      <c r="AT6" s="49">
        <f>$D6*AS6</f>
        <v>90</v>
      </c>
      <c r="AU6" s="511" t="s">
        <v>100</v>
      </c>
      <c r="AV6" s="63">
        <f>IF(AU6="H",5,IF(AU6="M",3,1))</f>
        <v>3</v>
      </c>
      <c r="AW6" s="65">
        <f>$D6*AV6</f>
        <v>90</v>
      </c>
      <c r="AX6" s="507" t="s">
        <v>99</v>
      </c>
      <c r="AY6" s="63">
        <f>IF(AX6="H",5,IF(AX6="M",3,1))</f>
        <v>5</v>
      </c>
      <c r="AZ6" s="65">
        <f>$D6*AY6</f>
        <v>150</v>
      </c>
      <c r="BA6" s="508" t="s">
        <v>100</v>
      </c>
      <c r="BB6" s="63">
        <f>IF(BA6="H",5,IF(BA6="M",3,1))</f>
        <v>3</v>
      </c>
      <c r="BC6" s="63">
        <f>$D6*BB6</f>
        <v>90</v>
      </c>
      <c r="BD6" s="508" t="s">
        <v>100</v>
      </c>
      <c r="BE6" s="63">
        <f>IF(BD6="H",5,IF(BD6="M",3,1))</f>
        <v>3</v>
      </c>
      <c r="BF6" s="63">
        <f>$D6*BE6</f>
        <v>90</v>
      </c>
      <c r="BG6" s="508" t="s">
        <v>99</v>
      </c>
      <c r="BH6" s="63">
        <f>IF(BG6="H",5,IF(BG6="M",3,1))</f>
        <v>5</v>
      </c>
      <c r="BI6" s="49">
        <f>$D6*BH6</f>
        <v>150</v>
      </c>
      <c r="BJ6" s="511" t="s">
        <v>99</v>
      </c>
      <c r="BK6" s="63">
        <f>IF(BJ6="H",5,IF(BJ6="M",3,1))</f>
        <v>5</v>
      </c>
      <c r="BL6" s="26">
        <f>$D6*BK6</f>
        <v>150</v>
      </c>
      <c r="BN6" s="17"/>
    </row>
    <row r="7" spans="1:66" ht="30" customHeight="1">
      <c r="A7" s="872"/>
      <c r="B7" s="50" t="s">
        <v>141</v>
      </c>
      <c r="C7" s="51" t="s">
        <v>90</v>
      </c>
      <c r="D7" s="442">
        <f>'Sect. 12a'!D6</f>
        <v>15</v>
      </c>
      <c r="E7" s="506" t="s">
        <v>99</v>
      </c>
      <c r="F7" s="26">
        <f aca="true" t="shared" si="0" ref="F7:F30">IF(E7="H",5,IF(E7="M",3,1))</f>
        <v>5</v>
      </c>
      <c r="G7" s="26">
        <f aca="true" t="shared" si="1" ref="G7:G30">$D7*F7</f>
        <v>75</v>
      </c>
      <c r="H7" s="180" t="s">
        <v>99</v>
      </c>
      <c r="I7" s="26">
        <f aca="true" t="shared" si="2" ref="I7:I30">IF(H7="H",5,IF(H7="M",3,1))</f>
        <v>5</v>
      </c>
      <c r="J7" s="26">
        <f aca="true" t="shared" si="3" ref="J7:J30">$D7*I7</f>
        <v>75</v>
      </c>
      <c r="K7" s="180" t="s">
        <v>100</v>
      </c>
      <c r="L7" s="26">
        <f aca="true" t="shared" si="4" ref="L7:L30">IF(K7="H",5,IF(K7="M",3,1))</f>
        <v>3</v>
      </c>
      <c r="M7" s="26">
        <f aca="true" t="shared" si="5" ref="M7:M30">$D7*L7</f>
        <v>45</v>
      </c>
      <c r="N7" s="510" t="s">
        <v>100</v>
      </c>
      <c r="O7" s="26">
        <f aca="true" t="shared" si="6" ref="O7:O26">IF(N7="H",5,IF(N7="M",3,1))</f>
        <v>3</v>
      </c>
      <c r="P7" s="49">
        <f aca="true" t="shared" si="7" ref="P7:P30">$D7*O7</f>
        <v>45</v>
      </c>
      <c r="Q7" s="510" t="s">
        <v>101</v>
      </c>
      <c r="R7" s="462">
        <f aca="true" t="shared" si="8" ref="R7:R30">IF(Q7="H",5,IF(Q7="M",3,1))</f>
        <v>1</v>
      </c>
      <c r="S7" s="44">
        <f aca="true" t="shared" si="9" ref="S7:S30">$D7*R7</f>
        <v>15</v>
      </c>
      <c r="T7" s="506" t="s">
        <v>100</v>
      </c>
      <c r="U7" s="26">
        <f aca="true" t="shared" si="10" ref="U7:U30">IF(T7="H",5,IF(T7="M",3,1))</f>
        <v>3</v>
      </c>
      <c r="V7" s="49">
        <f aca="true" t="shared" si="11" ref="V7:V30">$D7*U7</f>
        <v>45</v>
      </c>
      <c r="W7" s="180" t="s">
        <v>100</v>
      </c>
      <c r="X7" s="26">
        <f aca="true" t="shared" si="12" ref="X7:X30">IF(W7="H",5,IF(W7="M",3,1))</f>
        <v>3</v>
      </c>
      <c r="Y7" s="26">
        <f aca="true" t="shared" si="13" ref="Y7:Y30">$D7*X7</f>
        <v>45</v>
      </c>
      <c r="Z7" s="180" t="s">
        <v>101</v>
      </c>
      <c r="AA7" s="26">
        <f aca="true" t="shared" si="14" ref="AA7:AA30">IF(Z7="H",5,IF(Z7="M",3,1))</f>
        <v>1</v>
      </c>
      <c r="AB7" s="26">
        <f aca="true" t="shared" si="15" ref="AB7:AB30">$D7*AA7</f>
        <v>15</v>
      </c>
      <c r="AC7" s="510" t="s">
        <v>99</v>
      </c>
      <c r="AD7" s="462">
        <f aca="true" t="shared" si="16" ref="AD7:AD26">IF(AC7="H",5,IF(AC7="M",3,1))</f>
        <v>5</v>
      </c>
      <c r="AE7" s="26">
        <f aca="true" t="shared" si="17" ref="AE7:AE30">$D7*AD7</f>
        <v>75</v>
      </c>
      <c r="AF7" s="512" t="s">
        <v>101</v>
      </c>
      <c r="AG7" s="26">
        <f aca="true" t="shared" si="18" ref="AG7:AG30">IF(AF7="H",5,IF(AF7="M",3,1))</f>
        <v>1</v>
      </c>
      <c r="AH7" s="49">
        <f aca="true" t="shared" si="19" ref="AH7:AH30">$D7*AG7</f>
        <v>15</v>
      </c>
      <c r="AI7" s="506" t="s">
        <v>100</v>
      </c>
      <c r="AJ7" s="26">
        <f aca="true" t="shared" si="20" ref="AJ7:AJ26">IF(AI7="H",5,IF(AI7="M",3,1))</f>
        <v>3</v>
      </c>
      <c r="AK7" s="49">
        <f aca="true" t="shared" si="21" ref="AK7:AK30">$D7*AJ7</f>
        <v>45</v>
      </c>
      <c r="AL7" s="180" t="s">
        <v>101</v>
      </c>
      <c r="AM7" s="26">
        <f aca="true" t="shared" si="22" ref="AM7:AM26">IF(AL7="H",5,IF(AL7="M",3,1))</f>
        <v>1</v>
      </c>
      <c r="AN7" s="26">
        <f aca="true" t="shared" si="23" ref="AN7:AN30">$D7*AM7</f>
        <v>15</v>
      </c>
      <c r="AO7" s="180" t="s">
        <v>101</v>
      </c>
      <c r="AP7" s="26">
        <f aca="true" t="shared" si="24" ref="AP7:AP26">IF(AO7="H",5,IF(AO7="M",3,1))</f>
        <v>1</v>
      </c>
      <c r="AQ7" s="26">
        <f aca="true" t="shared" si="25" ref="AQ7:AQ30">$D7*AP7</f>
        <v>15</v>
      </c>
      <c r="AR7" s="510" t="s">
        <v>101</v>
      </c>
      <c r="AS7" s="26">
        <f aca="true" t="shared" si="26" ref="AS7:AS26">IF(AR7="H",5,IF(AR7="M",3,1))</f>
        <v>1</v>
      </c>
      <c r="AT7" s="49">
        <f aca="true" t="shared" si="27" ref="AT7:AT30">$D7*AS7</f>
        <v>15</v>
      </c>
      <c r="AU7" s="512" t="s">
        <v>101</v>
      </c>
      <c r="AV7" s="26">
        <f aca="true" t="shared" si="28" ref="AV7:AV30">IF(AU7="H",5,IF(AU7="M",3,1))</f>
        <v>1</v>
      </c>
      <c r="AW7" s="49">
        <f aca="true" t="shared" si="29" ref="AW7:AW30">$D7*AV7</f>
        <v>15</v>
      </c>
      <c r="AX7" s="506" t="s">
        <v>100</v>
      </c>
      <c r="AY7" s="26">
        <f aca="true" t="shared" si="30" ref="AY7:AY30">IF(AX7="H",5,IF(AX7="M",3,1))</f>
        <v>3</v>
      </c>
      <c r="AZ7" s="49">
        <f aca="true" t="shared" si="31" ref="AZ7:AZ30">$D7*AY7</f>
        <v>45</v>
      </c>
      <c r="BA7" s="180" t="s">
        <v>100</v>
      </c>
      <c r="BB7" s="26">
        <f aca="true" t="shared" si="32" ref="BB7:BB30">IF(BA7="H",5,IF(BA7="M",3,1))</f>
        <v>3</v>
      </c>
      <c r="BC7" s="26">
        <f aca="true" t="shared" si="33" ref="BC7:BC30">$D7*BB7</f>
        <v>45</v>
      </c>
      <c r="BD7" s="180" t="s">
        <v>100</v>
      </c>
      <c r="BE7" s="26">
        <f aca="true" t="shared" si="34" ref="BE7:BE30">IF(BD7="H",5,IF(BD7="M",3,1))</f>
        <v>3</v>
      </c>
      <c r="BF7" s="26">
        <f aca="true" t="shared" si="35" ref="BF7:BF30">$D7*BE7</f>
        <v>45</v>
      </c>
      <c r="BG7" s="180" t="s">
        <v>99</v>
      </c>
      <c r="BH7" s="26">
        <f aca="true" t="shared" si="36" ref="BH7:BH30">IF(BG7="H",5,IF(BG7="M",3,1))</f>
        <v>5</v>
      </c>
      <c r="BI7" s="49">
        <f aca="true" t="shared" si="37" ref="BI7:BI30">$D7*BH7</f>
        <v>75</v>
      </c>
      <c r="BJ7" s="512" t="s">
        <v>99</v>
      </c>
      <c r="BK7" s="26">
        <f aca="true" t="shared" si="38" ref="BK7:BK30">IF(BJ7="H",5,IF(BJ7="M",3,1))</f>
        <v>5</v>
      </c>
      <c r="BL7" s="26">
        <f aca="true" t="shared" si="39" ref="BL7:BL30">$D7*BK7</f>
        <v>75</v>
      </c>
      <c r="BN7" s="17"/>
    </row>
    <row r="8" spans="1:66" ht="30" customHeight="1">
      <c r="A8" s="872"/>
      <c r="B8" s="50" t="s">
        <v>142</v>
      </c>
      <c r="C8" s="51" t="s">
        <v>91</v>
      </c>
      <c r="D8" s="442">
        <f>'Sect. 12a'!D7</f>
        <v>20</v>
      </c>
      <c r="E8" s="506" t="s">
        <v>99</v>
      </c>
      <c r="F8" s="26">
        <f t="shared" si="0"/>
        <v>5</v>
      </c>
      <c r="G8" s="26">
        <f t="shared" si="1"/>
        <v>100</v>
      </c>
      <c r="H8" s="180" t="s">
        <v>101</v>
      </c>
      <c r="I8" s="26">
        <f t="shared" si="2"/>
        <v>1</v>
      </c>
      <c r="J8" s="26">
        <f t="shared" si="3"/>
        <v>20</v>
      </c>
      <c r="K8" s="180" t="s">
        <v>99</v>
      </c>
      <c r="L8" s="26">
        <f t="shared" si="4"/>
        <v>5</v>
      </c>
      <c r="M8" s="26">
        <f t="shared" si="5"/>
        <v>100</v>
      </c>
      <c r="N8" s="510" t="s">
        <v>100</v>
      </c>
      <c r="O8" s="26">
        <f t="shared" si="6"/>
        <v>3</v>
      </c>
      <c r="P8" s="49">
        <f t="shared" si="7"/>
        <v>60</v>
      </c>
      <c r="Q8" s="510" t="s">
        <v>100</v>
      </c>
      <c r="R8" s="462">
        <f t="shared" si="8"/>
        <v>3</v>
      </c>
      <c r="S8" s="44">
        <f t="shared" si="9"/>
        <v>60</v>
      </c>
      <c r="T8" s="506" t="s">
        <v>101</v>
      </c>
      <c r="U8" s="26">
        <f t="shared" si="10"/>
        <v>1</v>
      </c>
      <c r="V8" s="49">
        <f t="shared" si="11"/>
        <v>20</v>
      </c>
      <c r="W8" s="180" t="s">
        <v>99</v>
      </c>
      <c r="X8" s="26">
        <f t="shared" si="12"/>
        <v>5</v>
      </c>
      <c r="Y8" s="26">
        <f t="shared" si="13"/>
        <v>100</v>
      </c>
      <c r="Z8" s="180" t="s">
        <v>101</v>
      </c>
      <c r="AA8" s="26">
        <f t="shared" si="14"/>
        <v>1</v>
      </c>
      <c r="AB8" s="26">
        <f t="shared" si="15"/>
        <v>20</v>
      </c>
      <c r="AC8" s="510" t="s">
        <v>99</v>
      </c>
      <c r="AD8" s="462">
        <f t="shared" si="16"/>
        <v>5</v>
      </c>
      <c r="AE8" s="26">
        <f t="shared" si="17"/>
        <v>100</v>
      </c>
      <c r="AF8" s="512" t="s">
        <v>99</v>
      </c>
      <c r="AG8" s="26">
        <f t="shared" si="18"/>
        <v>5</v>
      </c>
      <c r="AH8" s="49">
        <f t="shared" si="19"/>
        <v>100</v>
      </c>
      <c r="AI8" s="506" t="s">
        <v>101</v>
      </c>
      <c r="AJ8" s="26">
        <f t="shared" si="20"/>
        <v>1</v>
      </c>
      <c r="AK8" s="49">
        <f t="shared" si="21"/>
        <v>20</v>
      </c>
      <c r="AL8" s="180" t="s">
        <v>99</v>
      </c>
      <c r="AM8" s="26">
        <f t="shared" si="22"/>
        <v>5</v>
      </c>
      <c r="AN8" s="26">
        <f t="shared" si="23"/>
        <v>100</v>
      </c>
      <c r="AO8" s="180" t="s">
        <v>101</v>
      </c>
      <c r="AP8" s="26">
        <f t="shared" si="24"/>
        <v>1</v>
      </c>
      <c r="AQ8" s="26">
        <f t="shared" si="25"/>
        <v>20</v>
      </c>
      <c r="AR8" s="510" t="s">
        <v>101</v>
      </c>
      <c r="AS8" s="26">
        <f t="shared" si="26"/>
        <v>1</v>
      </c>
      <c r="AT8" s="49">
        <f t="shared" si="27"/>
        <v>20</v>
      </c>
      <c r="AU8" s="512" t="s">
        <v>101</v>
      </c>
      <c r="AV8" s="26">
        <f t="shared" si="28"/>
        <v>1</v>
      </c>
      <c r="AW8" s="49">
        <f t="shared" si="29"/>
        <v>20</v>
      </c>
      <c r="AX8" s="506" t="s">
        <v>100</v>
      </c>
      <c r="AY8" s="26">
        <f t="shared" si="30"/>
        <v>3</v>
      </c>
      <c r="AZ8" s="49">
        <f t="shared" si="31"/>
        <v>60</v>
      </c>
      <c r="BA8" s="180" t="s">
        <v>99</v>
      </c>
      <c r="BB8" s="26">
        <f t="shared" si="32"/>
        <v>5</v>
      </c>
      <c r="BC8" s="26">
        <f t="shared" si="33"/>
        <v>100</v>
      </c>
      <c r="BD8" s="180" t="s">
        <v>99</v>
      </c>
      <c r="BE8" s="26">
        <f t="shared" si="34"/>
        <v>5</v>
      </c>
      <c r="BF8" s="26">
        <f t="shared" si="35"/>
        <v>100</v>
      </c>
      <c r="BG8" s="180" t="s">
        <v>99</v>
      </c>
      <c r="BH8" s="26">
        <f t="shared" si="36"/>
        <v>5</v>
      </c>
      <c r="BI8" s="49">
        <f t="shared" si="37"/>
        <v>100</v>
      </c>
      <c r="BJ8" s="512" t="s">
        <v>100</v>
      </c>
      <c r="BK8" s="26">
        <f t="shared" si="38"/>
        <v>3</v>
      </c>
      <c r="BL8" s="26">
        <f t="shared" si="39"/>
        <v>60</v>
      </c>
      <c r="BN8" s="14"/>
    </row>
    <row r="9" spans="1:66" ht="35.1" customHeight="1">
      <c r="A9" s="872" t="s">
        <v>132</v>
      </c>
      <c r="B9" s="50" t="s">
        <v>143</v>
      </c>
      <c r="C9" s="52" t="s">
        <v>133</v>
      </c>
      <c r="D9" s="442">
        <f>'Sect. 12a'!D8</f>
        <v>25</v>
      </c>
      <c r="E9" s="506" t="s">
        <v>101</v>
      </c>
      <c r="F9" s="26">
        <f t="shared" si="0"/>
        <v>1</v>
      </c>
      <c r="G9" s="26">
        <f t="shared" si="1"/>
        <v>25</v>
      </c>
      <c r="H9" s="180" t="s">
        <v>100</v>
      </c>
      <c r="I9" s="26">
        <f t="shared" si="2"/>
        <v>3</v>
      </c>
      <c r="J9" s="26">
        <f t="shared" si="3"/>
        <v>75</v>
      </c>
      <c r="K9" s="180" t="s">
        <v>100</v>
      </c>
      <c r="L9" s="26">
        <f t="shared" si="4"/>
        <v>3</v>
      </c>
      <c r="M9" s="26">
        <f t="shared" si="5"/>
        <v>75</v>
      </c>
      <c r="N9" s="510" t="s">
        <v>99</v>
      </c>
      <c r="O9" s="26">
        <f t="shared" si="6"/>
        <v>5</v>
      </c>
      <c r="P9" s="49">
        <f t="shared" si="7"/>
        <v>125</v>
      </c>
      <c r="Q9" s="510" t="s">
        <v>100</v>
      </c>
      <c r="R9" s="462">
        <f t="shared" si="8"/>
        <v>3</v>
      </c>
      <c r="S9" s="44">
        <f t="shared" si="9"/>
        <v>75</v>
      </c>
      <c r="T9" s="506" t="s">
        <v>99</v>
      </c>
      <c r="U9" s="26">
        <f t="shared" si="10"/>
        <v>5</v>
      </c>
      <c r="V9" s="49">
        <f t="shared" si="11"/>
        <v>125</v>
      </c>
      <c r="W9" s="180" t="s">
        <v>100</v>
      </c>
      <c r="X9" s="26">
        <f t="shared" si="12"/>
        <v>3</v>
      </c>
      <c r="Y9" s="26">
        <f t="shared" si="13"/>
        <v>75</v>
      </c>
      <c r="Z9" s="180" t="s">
        <v>100</v>
      </c>
      <c r="AA9" s="26">
        <f t="shared" si="14"/>
        <v>3</v>
      </c>
      <c r="AB9" s="26">
        <f t="shared" si="15"/>
        <v>75</v>
      </c>
      <c r="AC9" s="510" t="s">
        <v>99</v>
      </c>
      <c r="AD9" s="462">
        <f t="shared" si="16"/>
        <v>5</v>
      </c>
      <c r="AE9" s="26">
        <f t="shared" si="17"/>
        <v>125</v>
      </c>
      <c r="AF9" s="512" t="s">
        <v>101</v>
      </c>
      <c r="AG9" s="26">
        <f t="shared" si="18"/>
        <v>1</v>
      </c>
      <c r="AH9" s="49">
        <f t="shared" si="19"/>
        <v>25</v>
      </c>
      <c r="AI9" s="506" t="s">
        <v>100</v>
      </c>
      <c r="AJ9" s="26">
        <f t="shared" si="20"/>
        <v>3</v>
      </c>
      <c r="AK9" s="49">
        <f t="shared" si="21"/>
        <v>75</v>
      </c>
      <c r="AL9" s="180" t="s">
        <v>100</v>
      </c>
      <c r="AM9" s="26">
        <f t="shared" si="22"/>
        <v>3</v>
      </c>
      <c r="AN9" s="26">
        <f t="shared" si="23"/>
        <v>75</v>
      </c>
      <c r="AO9" s="180" t="s">
        <v>100</v>
      </c>
      <c r="AP9" s="26">
        <f t="shared" si="24"/>
        <v>3</v>
      </c>
      <c r="AQ9" s="26">
        <f t="shared" si="25"/>
        <v>75</v>
      </c>
      <c r="AR9" s="510" t="s">
        <v>99</v>
      </c>
      <c r="AS9" s="26">
        <f t="shared" si="26"/>
        <v>5</v>
      </c>
      <c r="AT9" s="49">
        <f t="shared" si="27"/>
        <v>125</v>
      </c>
      <c r="AU9" s="512" t="s">
        <v>99</v>
      </c>
      <c r="AV9" s="26">
        <f t="shared" si="28"/>
        <v>5</v>
      </c>
      <c r="AW9" s="49">
        <f t="shared" si="29"/>
        <v>125</v>
      </c>
      <c r="AX9" s="506" t="s">
        <v>100</v>
      </c>
      <c r="AY9" s="26">
        <f t="shared" si="30"/>
        <v>3</v>
      </c>
      <c r="AZ9" s="49">
        <f t="shared" si="31"/>
        <v>75</v>
      </c>
      <c r="BA9" s="180" t="s">
        <v>99</v>
      </c>
      <c r="BB9" s="26">
        <f t="shared" si="32"/>
        <v>5</v>
      </c>
      <c r="BC9" s="26">
        <f t="shared" si="33"/>
        <v>125</v>
      </c>
      <c r="BD9" s="180" t="s">
        <v>99</v>
      </c>
      <c r="BE9" s="26">
        <f t="shared" si="34"/>
        <v>5</v>
      </c>
      <c r="BF9" s="26">
        <f t="shared" si="35"/>
        <v>125</v>
      </c>
      <c r="BG9" s="180" t="s">
        <v>101</v>
      </c>
      <c r="BH9" s="26">
        <f t="shared" si="36"/>
        <v>1</v>
      </c>
      <c r="BI9" s="49">
        <f t="shared" si="37"/>
        <v>25</v>
      </c>
      <c r="BJ9" s="512" t="s">
        <v>100</v>
      </c>
      <c r="BK9" s="26">
        <f t="shared" si="38"/>
        <v>3</v>
      </c>
      <c r="BL9" s="26">
        <f t="shared" si="39"/>
        <v>75</v>
      </c>
      <c r="BM9" s="13"/>
      <c r="BN9" s="17"/>
    </row>
    <row r="10" spans="1:66" ht="30" customHeight="1">
      <c r="A10" s="872"/>
      <c r="B10" s="50" t="s">
        <v>144</v>
      </c>
      <c r="C10" s="52" t="s">
        <v>737</v>
      </c>
      <c r="D10" s="442">
        <f>'Sect. 12a'!D9</f>
        <v>10</v>
      </c>
      <c r="E10" s="506" t="s">
        <v>101</v>
      </c>
      <c r="F10" s="26">
        <f t="shared" si="0"/>
        <v>1</v>
      </c>
      <c r="G10" s="26">
        <f t="shared" si="1"/>
        <v>10</v>
      </c>
      <c r="H10" s="180" t="s">
        <v>100</v>
      </c>
      <c r="I10" s="26">
        <f t="shared" si="2"/>
        <v>3</v>
      </c>
      <c r="J10" s="26">
        <f t="shared" si="3"/>
        <v>30</v>
      </c>
      <c r="K10" s="180" t="s">
        <v>100</v>
      </c>
      <c r="L10" s="26">
        <f t="shared" si="4"/>
        <v>3</v>
      </c>
      <c r="M10" s="26">
        <f t="shared" si="5"/>
        <v>30</v>
      </c>
      <c r="N10" s="510" t="s">
        <v>99</v>
      </c>
      <c r="O10" s="26">
        <f t="shared" si="6"/>
        <v>5</v>
      </c>
      <c r="P10" s="49">
        <f t="shared" si="7"/>
        <v>50</v>
      </c>
      <c r="Q10" s="510" t="s">
        <v>99</v>
      </c>
      <c r="R10" s="462">
        <f t="shared" si="8"/>
        <v>5</v>
      </c>
      <c r="S10" s="44">
        <f t="shared" si="9"/>
        <v>50</v>
      </c>
      <c r="T10" s="506" t="s">
        <v>99</v>
      </c>
      <c r="U10" s="26">
        <f t="shared" si="10"/>
        <v>5</v>
      </c>
      <c r="V10" s="49">
        <f t="shared" si="11"/>
        <v>50</v>
      </c>
      <c r="W10" s="180" t="s">
        <v>99</v>
      </c>
      <c r="X10" s="26">
        <f t="shared" si="12"/>
        <v>5</v>
      </c>
      <c r="Y10" s="26">
        <f t="shared" si="13"/>
        <v>50</v>
      </c>
      <c r="Z10" s="180" t="s">
        <v>101</v>
      </c>
      <c r="AA10" s="26">
        <f t="shared" si="14"/>
        <v>1</v>
      </c>
      <c r="AB10" s="26">
        <f t="shared" si="15"/>
        <v>10</v>
      </c>
      <c r="AC10" s="510" t="s">
        <v>99</v>
      </c>
      <c r="AD10" s="462">
        <f t="shared" si="16"/>
        <v>5</v>
      </c>
      <c r="AE10" s="26">
        <f t="shared" si="17"/>
        <v>50</v>
      </c>
      <c r="AF10" s="512" t="s">
        <v>101</v>
      </c>
      <c r="AG10" s="26">
        <f t="shared" si="18"/>
        <v>1</v>
      </c>
      <c r="AH10" s="49">
        <f t="shared" si="19"/>
        <v>10</v>
      </c>
      <c r="AI10" s="506" t="s">
        <v>99</v>
      </c>
      <c r="AJ10" s="26">
        <f t="shared" si="20"/>
        <v>5</v>
      </c>
      <c r="AK10" s="49">
        <f t="shared" si="21"/>
        <v>50</v>
      </c>
      <c r="AL10" s="180" t="s">
        <v>99</v>
      </c>
      <c r="AM10" s="26">
        <f t="shared" si="22"/>
        <v>5</v>
      </c>
      <c r="AN10" s="26">
        <f t="shared" si="23"/>
        <v>50</v>
      </c>
      <c r="AO10" s="180" t="s">
        <v>101</v>
      </c>
      <c r="AP10" s="26">
        <f t="shared" si="24"/>
        <v>1</v>
      </c>
      <c r="AQ10" s="26">
        <f t="shared" si="25"/>
        <v>10</v>
      </c>
      <c r="AR10" s="510" t="s">
        <v>100</v>
      </c>
      <c r="AS10" s="26">
        <f t="shared" si="26"/>
        <v>3</v>
      </c>
      <c r="AT10" s="49">
        <f t="shared" si="27"/>
        <v>30</v>
      </c>
      <c r="AU10" s="512" t="s">
        <v>100</v>
      </c>
      <c r="AV10" s="26">
        <f t="shared" si="28"/>
        <v>3</v>
      </c>
      <c r="AW10" s="49">
        <f t="shared" si="29"/>
        <v>30</v>
      </c>
      <c r="AX10" s="506" t="s">
        <v>99</v>
      </c>
      <c r="AY10" s="26">
        <f t="shared" si="30"/>
        <v>5</v>
      </c>
      <c r="AZ10" s="49">
        <f t="shared" si="31"/>
        <v>50</v>
      </c>
      <c r="BA10" s="180" t="s">
        <v>100</v>
      </c>
      <c r="BB10" s="26">
        <f t="shared" si="32"/>
        <v>3</v>
      </c>
      <c r="BC10" s="26">
        <f t="shared" si="33"/>
        <v>30</v>
      </c>
      <c r="BD10" s="180" t="s">
        <v>99</v>
      </c>
      <c r="BE10" s="26">
        <f t="shared" si="34"/>
        <v>5</v>
      </c>
      <c r="BF10" s="26">
        <f t="shared" si="35"/>
        <v>50</v>
      </c>
      <c r="BG10" s="180" t="s">
        <v>101</v>
      </c>
      <c r="BH10" s="26">
        <f t="shared" si="36"/>
        <v>1</v>
      </c>
      <c r="BI10" s="49">
        <f t="shared" si="37"/>
        <v>10</v>
      </c>
      <c r="BJ10" s="512" t="s">
        <v>101</v>
      </c>
      <c r="BK10" s="26">
        <f t="shared" si="38"/>
        <v>1</v>
      </c>
      <c r="BL10" s="26">
        <f t="shared" si="39"/>
        <v>10</v>
      </c>
      <c r="BN10" s="14"/>
    </row>
    <row r="11" spans="1:66" ht="30" customHeight="1">
      <c r="A11" s="872"/>
      <c r="B11" s="50" t="s">
        <v>145</v>
      </c>
      <c r="C11" s="52" t="s">
        <v>102</v>
      </c>
      <c r="D11" s="442">
        <f>'Sect. 12a'!D10</f>
        <v>5</v>
      </c>
      <c r="E11" s="506" t="s">
        <v>101</v>
      </c>
      <c r="F11" s="26">
        <f t="shared" si="0"/>
        <v>1</v>
      </c>
      <c r="G11" s="26">
        <f t="shared" si="1"/>
        <v>5</v>
      </c>
      <c r="H11" s="180" t="s">
        <v>100</v>
      </c>
      <c r="I11" s="26">
        <f t="shared" si="2"/>
        <v>3</v>
      </c>
      <c r="J11" s="26">
        <f t="shared" si="3"/>
        <v>15</v>
      </c>
      <c r="K11" s="180" t="s">
        <v>100</v>
      </c>
      <c r="L11" s="26">
        <f t="shared" si="4"/>
        <v>3</v>
      </c>
      <c r="M11" s="26">
        <f t="shared" si="5"/>
        <v>15</v>
      </c>
      <c r="N11" s="510" t="s">
        <v>99</v>
      </c>
      <c r="O11" s="26">
        <f t="shared" si="6"/>
        <v>5</v>
      </c>
      <c r="P11" s="49">
        <f t="shared" si="7"/>
        <v>25</v>
      </c>
      <c r="Q11" s="510" t="s">
        <v>99</v>
      </c>
      <c r="R11" s="462">
        <f t="shared" si="8"/>
        <v>5</v>
      </c>
      <c r="S11" s="44">
        <f t="shared" si="9"/>
        <v>25</v>
      </c>
      <c r="T11" s="506" t="s">
        <v>101</v>
      </c>
      <c r="U11" s="26">
        <f t="shared" si="10"/>
        <v>1</v>
      </c>
      <c r="V11" s="49">
        <f t="shared" si="11"/>
        <v>5</v>
      </c>
      <c r="W11" s="180" t="s">
        <v>99</v>
      </c>
      <c r="X11" s="26">
        <f t="shared" si="12"/>
        <v>5</v>
      </c>
      <c r="Y11" s="26">
        <f t="shared" si="13"/>
        <v>25</v>
      </c>
      <c r="Z11" s="180" t="s">
        <v>101</v>
      </c>
      <c r="AA11" s="26">
        <f t="shared" si="14"/>
        <v>1</v>
      </c>
      <c r="AB11" s="26">
        <f t="shared" si="15"/>
        <v>5</v>
      </c>
      <c r="AC11" s="510" t="s">
        <v>101</v>
      </c>
      <c r="AD11" s="462">
        <f t="shared" si="16"/>
        <v>1</v>
      </c>
      <c r="AE11" s="26">
        <f t="shared" si="17"/>
        <v>5</v>
      </c>
      <c r="AF11" s="512" t="s">
        <v>101</v>
      </c>
      <c r="AG11" s="26">
        <f t="shared" si="18"/>
        <v>1</v>
      </c>
      <c r="AH11" s="49">
        <f t="shared" si="19"/>
        <v>5</v>
      </c>
      <c r="AI11" s="506" t="s">
        <v>99</v>
      </c>
      <c r="AJ11" s="26">
        <f t="shared" si="20"/>
        <v>5</v>
      </c>
      <c r="AK11" s="49">
        <f t="shared" si="21"/>
        <v>25</v>
      </c>
      <c r="AL11" s="180" t="s">
        <v>99</v>
      </c>
      <c r="AM11" s="26">
        <f t="shared" si="22"/>
        <v>5</v>
      </c>
      <c r="AN11" s="26">
        <f t="shared" si="23"/>
        <v>25</v>
      </c>
      <c r="AO11" s="180" t="s">
        <v>101</v>
      </c>
      <c r="AP11" s="26">
        <f t="shared" si="24"/>
        <v>1</v>
      </c>
      <c r="AQ11" s="26">
        <f t="shared" si="25"/>
        <v>5</v>
      </c>
      <c r="AR11" s="510" t="s">
        <v>101</v>
      </c>
      <c r="AS11" s="26">
        <f t="shared" si="26"/>
        <v>1</v>
      </c>
      <c r="AT11" s="49">
        <f t="shared" si="27"/>
        <v>5</v>
      </c>
      <c r="AU11" s="512" t="s">
        <v>101</v>
      </c>
      <c r="AV11" s="26">
        <f t="shared" si="28"/>
        <v>1</v>
      </c>
      <c r="AW11" s="49">
        <f t="shared" si="29"/>
        <v>5</v>
      </c>
      <c r="AX11" s="506" t="s">
        <v>100</v>
      </c>
      <c r="AY11" s="26">
        <f t="shared" si="30"/>
        <v>3</v>
      </c>
      <c r="AZ11" s="49">
        <f t="shared" si="31"/>
        <v>15</v>
      </c>
      <c r="BA11" s="180" t="s">
        <v>99</v>
      </c>
      <c r="BB11" s="26">
        <f t="shared" si="32"/>
        <v>5</v>
      </c>
      <c r="BC11" s="26">
        <f t="shared" si="33"/>
        <v>25</v>
      </c>
      <c r="BD11" s="180" t="s">
        <v>99</v>
      </c>
      <c r="BE11" s="26">
        <f t="shared" si="34"/>
        <v>5</v>
      </c>
      <c r="BF11" s="26">
        <f t="shared" si="35"/>
        <v>25</v>
      </c>
      <c r="BG11" s="180" t="s">
        <v>101</v>
      </c>
      <c r="BH11" s="26">
        <f t="shared" si="36"/>
        <v>1</v>
      </c>
      <c r="BI11" s="49">
        <f t="shared" si="37"/>
        <v>5</v>
      </c>
      <c r="BJ11" s="512" t="s">
        <v>101</v>
      </c>
      <c r="BK11" s="26">
        <f t="shared" si="38"/>
        <v>1</v>
      </c>
      <c r="BL11" s="26">
        <f t="shared" si="39"/>
        <v>5</v>
      </c>
      <c r="BM11" s="22"/>
      <c r="BN11" s="17"/>
    </row>
    <row r="12" spans="1:66" ht="30" customHeight="1">
      <c r="A12" s="872" t="s">
        <v>134</v>
      </c>
      <c r="B12" s="50" t="s">
        <v>146</v>
      </c>
      <c r="C12" s="53" t="s">
        <v>93</v>
      </c>
      <c r="D12" s="442">
        <f>'Sect. 12a'!D11</f>
        <v>10</v>
      </c>
      <c r="E12" s="506" t="s">
        <v>101</v>
      </c>
      <c r="F12" s="26">
        <f t="shared" si="0"/>
        <v>1</v>
      </c>
      <c r="G12" s="26">
        <f t="shared" si="1"/>
        <v>10</v>
      </c>
      <c r="H12" s="180" t="s">
        <v>100</v>
      </c>
      <c r="I12" s="26">
        <f t="shared" si="2"/>
        <v>3</v>
      </c>
      <c r="J12" s="26">
        <f t="shared" si="3"/>
        <v>30</v>
      </c>
      <c r="K12" s="180" t="s">
        <v>101</v>
      </c>
      <c r="L12" s="26">
        <f t="shared" si="4"/>
        <v>1</v>
      </c>
      <c r="M12" s="26">
        <f t="shared" si="5"/>
        <v>10</v>
      </c>
      <c r="N12" s="510" t="s">
        <v>100</v>
      </c>
      <c r="O12" s="26">
        <f t="shared" si="6"/>
        <v>3</v>
      </c>
      <c r="P12" s="49">
        <f t="shared" si="7"/>
        <v>30</v>
      </c>
      <c r="Q12" s="510" t="s">
        <v>101</v>
      </c>
      <c r="R12" s="462">
        <f t="shared" si="8"/>
        <v>1</v>
      </c>
      <c r="S12" s="44">
        <f t="shared" si="9"/>
        <v>10</v>
      </c>
      <c r="T12" s="506" t="s">
        <v>101</v>
      </c>
      <c r="U12" s="26">
        <f t="shared" si="10"/>
        <v>1</v>
      </c>
      <c r="V12" s="49">
        <f t="shared" si="11"/>
        <v>10</v>
      </c>
      <c r="W12" s="180" t="s">
        <v>101</v>
      </c>
      <c r="X12" s="26">
        <f t="shared" si="12"/>
        <v>1</v>
      </c>
      <c r="Y12" s="26">
        <f t="shared" si="13"/>
        <v>10</v>
      </c>
      <c r="Z12" s="180" t="s">
        <v>99</v>
      </c>
      <c r="AA12" s="26">
        <f t="shared" si="14"/>
        <v>5</v>
      </c>
      <c r="AB12" s="26">
        <f t="shared" si="15"/>
        <v>50</v>
      </c>
      <c r="AC12" s="510" t="s">
        <v>101</v>
      </c>
      <c r="AD12" s="462">
        <f t="shared" si="16"/>
        <v>1</v>
      </c>
      <c r="AE12" s="26">
        <f t="shared" si="17"/>
        <v>10</v>
      </c>
      <c r="AF12" s="512" t="s">
        <v>101</v>
      </c>
      <c r="AG12" s="26">
        <f t="shared" si="18"/>
        <v>1</v>
      </c>
      <c r="AH12" s="49">
        <f t="shared" si="19"/>
        <v>10</v>
      </c>
      <c r="AI12" s="506" t="s">
        <v>101</v>
      </c>
      <c r="AJ12" s="26">
        <f t="shared" si="20"/>
        <v>1</v>
      </c>
      <c r="AK12" s="49">
        <f t="shared" si="21"/>
        <v>10</v>
      </c>
      <c r="AL12" s="180" t="s">
        <v>101</v>
      </c>
      <c r="AM12" s="26">
        <f t="shared" si="22"/>
        <v>1</v>
      </c>
      <c r="AN12" s="26">
        <f t="shared" si="23"/>
        <v>10</v>
      </c>
      <c r="AO12" s="180" t="s">
        <v>99</v>
      </c>
      <c r="AP12" s="26">
        <f t="shared" si="24"/>
        <v>5</v>
      </c>
      <c r="AQ12" s="26">
        <f t="shared" si="25"/>
        <v>50</v>
      </c>
      <c r="AR12" s="510" t="s">
        <v>101</v>
      </c>
      <c r="AS12" s="26">
        <f t="shared" si="26"/>
        <v>1</v>
      </c>
      <c r="AT12" s="49">
        <f t="shared" si="27"/>
        <v>10</v>
      </c>
      <c r="AU12" s="512" t="s">
        <v>101</v>
      </c>
      <c r="AV12" s="26">
        <f t="shared" si="28"/>
        <v>1</v>
      </c>
      <c r="AW12" s="49">
        <f t="shared" si="29"/>
        <v>10</v>
      </c>
      <c r="AX12" s="506" t="s">
        <v>100</v>
      </c>
      <c r="AY12" s="26">
        <f t="shared" si="30"/>
        <v>3</v>
      </c>
      <c r="AZ12" s="49">
        <f t="shared" si="31"/>
        <v>30</v>
      </c>
      <c r="BA12" s="180" t="s">
        <v>99</v>
      </c>
      <c r="BB12" s="26">
        <f t="shared" si="32"/>
        <v>5</v>
      </c>
      <c r="BC12" s="26">
        <f t="shared" si="33"/>
        <v>50</v>
      </c>
      <c r="BD12" s="180" t="s">
        <v>100</v>
      </c>
      <c r="BE12" s="26">
        <f t="shared" si="34"/>
        <v>3</v>
      </c>
      <c r="BF12" s="26">
        <f t="shared" si="35"/>
        <v>30</v>
      </c>
      <c r="BG12" s="180" t="s">
        <v>100</v>
      </c>
      <c r="BH12" s="26">
        <f t="shared" si="36"/>
        <v>3</v>
      </c>
      <c r="BI12" s="49">
        <f t="shared" si="37"/>
        <v>30</v>
      </c>
      <c r="BJ12" s="512" t="s">
        <v>100</v>
      </c>
      <c r="BK12" s="26">
        <f t="shared" si="38"/>
        <v>3</v>
      </c>
      <c r="BL12" s="26">
        <f t="shared" si="39"/>
        <v>30</v>
      </c>
      <c r="BM12" s="22"/>
      <c r="BN12" s="17"/>
    </row>
    <row r="13" spans="1:66" ht="30" customHeight="1">
      <c r="A13" s="872"/>
      <c r="B13" s="50" t="s">
        <v>147</v>
      </c>
      <c r="C13" s="53" t="s">
        <v>96</v>
      </c>
      <c r="D13" s="442">
        <f>'Sect. 12a'!D12</f>
        <v>5</v>
      </c>
      <c r="E13" s="506" t="s">
        <v>99</v>
      </c>
      <c r="F13" s="26">
        <f t="shared" si="0"/>
        <v>5</v>
      </c>
      <c r="G13" s="26">
        <f t="shared" si="1"/>
        <v>25</v>
      </c>
      <c r="H13" s="180" t="s">
        <v>101</v>
      </c>
      <c r="I13" s="26">
        <f t="shared" si="2"/>
        <v>1</v>
      </c>
      <c r="J13" s="26">
        <f t="shared" si="3"/>
        <v>5</v>
      </c>
      <c r="K13" s="180" t="s">
        <v>100</v>
      </c>
      <c r="L13" s="26">
        <f t="shared" si="4"/>
        <v>3</v>
      </c>
      <c r="M13" s="26">
        <f t="shared" si="5"/>
        <v>15</v>
      </c>
      <c r="N13" s="510" t="s">
        <v>100</v>
      </c>
      <c r="O13" s="26">
        <f t="shared" si="6"/>
        <v>3</v>
      </c>
      <c r="P13" s="49">
        <f t="shared" si="7"/>
        <v>15</v>
      </c>
      <c r="Q13" s="510" t="s">
        <v>101</v>
      </c>
      <c r="R13" s="462">
        <f t="shared" si="8"/>
        <v>1</v>
      </c>
      <c r="S13" s="44">
        <f t="shared" si="9"/>
        <v>5</v>
      </c>
      <c r="T13" s="506" t="s">
        <v>101</v>
      </c>
      <c r="U13" s="26">
        <f t="shared" si="10"/>
        <v>1</v>
      </c>
      <c r="V13" s="49">
        <f t="shared" si="11"/>
        <v>5</v>
      </c>
      <c r="W13" s="180" t="s">
        <v>100</v>
      </c>
      <c r="X13" s="26">
        <f t="shared" si="12"/>
        <v>3</v>
      </c>
      <c r="Y13" s="26">
        <f t="shared" si="13"/>
        <v>15</v>
      </c>
      <c r="Z13" s="180" t="s">
        <v>100</v>
      </c>
      <c r="AA13" s="26">
        <f t="shared" si="14"/>
        <v>3</v>
      </c>
      <c r="AB13" s="26">
        <f t="shared" si="15"/>
        <v>15</v>
      </c>
      <c r="AC13" s="510" t="s">
        <v>100</v>
      </c>
      <c r="AD13" s="462">
        <f t="shared" si="16"/>
        <v>3</v>
      </c>
      <c r="AE13" s="26">
        <f t="shared" si="17"/>
        <v>15</v>
      </c>
      <c r="AF13" s="512" t="s">
        <v>101</v>
      </c>
      <c r="AG13" s="26">
        <f t="shared" si="18"/>
        <v>1</v>
      </c>
      <c r="AH13" s="49">
        <f t="shared" si="19"/>
        <v>5</v>
      </c>
      <c r="AI13" s="506" t="s">
        <v>101</v>
      </c>
      <c r="AJ13" s="26">
        <f t="shared" si="20"/>
        <v>1</v>
      </c>
      <c r="AK13" s="49">
        <f t="shared" si="21"/>
        <v>5</v>
      </c>
      <c r="AL13" s="180" t="s">
        <v>100</v>
      </c>
      <c r="AM13" s="26">
        <f t="shared" si="22"/>
        <v>3</v>
      </c>
      <c r="AN13" s="26">
        <f t="shared" si="23"/>
        <v>15</v>
      </c>
      <c r="AO13" s="180" t="s">
        <v>100</v>
      </c>
      <c r="AP13" s="26">
        <f t="shared" si="24"/>
        <v>3</v>
      </c>
      <c r="AQ13" s="26">
        <f t="shared" si="25"/>
        <v>15</v>
      </c>
      <c r="AR13" s="510" t="s">
        <v>100</v>
      </c>
      <c r="AS13" s="26">
        <f t="shared" si="26"/>
        <v>3</v>
      </c>
      <c r="AT13" s="49">
        <f t="shared" si="27"/>
        <v>15</v>
      </c>
      <c r="AU13" s="512" t="s">
        <v>100</v>
      </c>
      <c r="AV13" s="26">
        <f t="shared" si="28"/>
        <v>3</v>
      </c>
      <c r="AW13" s="49">
        <f t="shared" si="29"/>
        <v>15</v>
      </c>
      <c r="AX13" s="506" t="s">
        <v>101</v>
      </c>
      <c r="AY13" s="26">
        <f t="shared" si="30"/>
        <v>1</v>
      </c>
      <c r="AZ13" s="49">
        <f t="shared" si="31"/>
        <v>5</v>
      </c>
      <c r="BA13" s="180" t="s">
        <v>99</v>
      </c>
      <c r="BB13" s="26">
        <f t="shared" si="32"/>
        <v>5</v>
      </c>
      <c r="BC13" s="26">
        <f t="shared" si="33"/>
        <v>25</v>
      </c>
      <c r="BD13" s="180" t="s">
        <v>100</v>
      </c>
      <c r="BE13" s="26">
        <f t="shared" si="34"/>
        <v>3</v>
      </c>
      <c r="BF13" s="26">
        <f t="shared" si="35"/>
        <v>15</v>
      </c>
      <c r="BG13" s="180" t="s">
        <v>100</v>
      </c>
      <c r="BH13" s="26">
        <f t="shared" si="36"/>
        <v>3</v>
      </c>
      <c r="BI13" s="49">
        <f t="shared" si="37"/>
        <v>15</v>
      </c>
      <c r="BJ13" s="512" t="s">
        <v>101</v>
      </c>
      <c r="BK13" s="26">
        <f t="shared" si="38"/>
        <v>1</v>
      </c>
      <c r="BL13" s="26">
        <f t="shared" si="39"/>
        <v>5</v>
      </c>
      <c r="BM13" s="22"/>
      <c r="BN13" s="14"/>
    </row>
    <row r="14" spans="1:66" ht="30" customHeight="1">
      <c r="A14" s="872"/>
      <c r="B14" s="50" t="s">
        <v>148</v>
      </c>
      <c r="C14" s="53" t="s">
        <v>95</v>
      </c>
      <c r="D14" s="442">
        <f>'Sect. 12a'!D13</f>
        <v>10</v>
      </c>
      <c r="E14" s="506" t="s">
        <v>99</v>
      </c>
      <c r="F14" s="26">
        <f t="shared" si="0"/>
        <v>5</v>
      </c>
      <c r="G14" s="26">
        <f t="shared" si="1"/>
        <v>50</v>
      </c>
      <c r="H14" s="180" t="s">
        <v>100</v>
      </c>
      <c r="I14" s="26">
        <f t="shared" si="2"/>
        <v>3</v>
      </c>
      <c r="J14" s="26">
        <f t="shared" si="3"/>
        <v>30</v>
      </c>
      <c r="K14" s="180" t="s">
        <v>100</v>
      </c>
      <c r="L14" s="26">
        <f t="shared" si="4"/>
        <v>3</v>
      </c>
      <c r="M14" s="26">
        <f t="shared" si="5"/>
        <v>30</v>
      </c>
      <c r="N14" s="510" t="s">
        <v>100</v>
      </c>
      <c r="O14" s="26">
        <f t="shared" si="6"/>
        <v>3</v>
      </c>
      <c r="P14" s="49">
        <f t="shared" si="7"/>
        <v>30</v>
      </c>
      <c r="Q14" s="510" t="s">
        <v>101</v>
      </c>
      <c r="R14" s="462">
        <f t="shared" si="8"/>
        <v>1</v>
      </c>
      <c r="S14" s="44">
        <f t="shared" si="9"/>
        <v>10</v>
      </c>
      <c r="T14" s="506" t="s">
        <v>99</v>
      </c>
      <c r="U14" s="26">
        <f t="shared" si="10"/>
        <v>5</v>
      </c>
      <c r="V14" s="49">
        <f t="shared" si="11"/>
        <v>50</v>
      </c>
      <c r="W14" s="180" t="s">
        <v>101</v>
      </c>
      <c r="X14" s="26">
        <f t="shared" si="12"/>
        <v>1</v>
      </c>
      <c r="Y14" s="26">
        <f t="shared" si="13"/>
        <v>10</v>
      </c>
      <c r="Z14" s="180" t="s">
        <v>100</v>
      </c>
      <c r="AA14" s="26">
        <f t="shared" si="14"/>
        <v>3</v>
      </c>
      <c r="AB14" s="26">
        <f t="shared" si="15"/>
        <v>30</v>
      </c>
      <c r="AC14" s="510" t="s">
        <v>100</v>
      </c>
      <c r="AD14" s="462">
        <f t="shared" si="16"/>
        <v>3</v>
      </c>
      <c r="AE14" s="26">
        <f t="shared" si="17"/>
        <v>30</v>
      </c>
      <c r="AF14" s="512" t="s">
        <v>100</v>
      </c>
      <c r="AG14" s="26">
        <f t="shared" si="18"/>
        <v>3</v>
      </c>
      <c r="AH14" s="49">
        <f t="shared" si="19"/>
        <v>30</v>
      </c>
      <c r="AI14" s="506" t="s">
        <v>101</v>
      </c>
      <c r="AJ14" s="26">
        <f t="shared" si="20"/>
        <v>1</v>
      </c>
      <c r="AK14" s="49">
        <f t="shared" si="21"/>
        <v>10</v>
      </c>
      <c r="AL14" s="180" t="s">
        <v>101</v>
      </c>
      <c r="AM14" s="26">
        <f t="shared" si="22"/>
        <v>1</v>
      </c>
      <c r="AN14" s="26">
        <f t="shared" si="23"/>
        <v>10</v>
      </c>
      <c r="AO14" s="180" t="s">
        <v>100</v>
      </c>
      <c r="AP14" s="26">
        <f t="shared" si="24"/>
        <v>3</v>
      </c>
      <c r="AQ14" s="26">
        <f t="shared" si="25"/>
        <v>30</v>
      </c>
      <c r="AR14" s="510" t="s">
        <v>100</v>
      </c>
      <c r="AS14" s="26">
        <f t="shared" si="26"/>
        <v>3</v>
      </c>
      <c r="AT14" s="49">
        <f t="shared" si="27"/>
        <v>30</v>
      </c>
      <c r="AU14" s="512" t="s">
        <v>100</v>
      </c>
      <c r="AV14" s="26">
        <f t="shared" si="28"/>
        <v>3</v>
      </c>
      <c r="AW14" s="49">
        <f t="shared" si="29"/>
        <v>30</v>
      </c>
      <c r="AX14" s="506" t="s">
        <v>101</v>
      </c>
      <c r="AY14" s="26">
        <f t="shared" si="30"/>
        <v>1</v>
      </c>
      <c r="AZ14" s="49">
        <f t="shared" si="31"/>
        <v>10</v>
      </c>
      <c r="BA14" s="180" t="s">
        <v>99</v>
      </c>
      <c r="BB14" s="26">
        <f t="shared" si="32"/>
        <v>5</v>
      </c>
      <c r="BC14" s="26">
        <f t="shared" si="33"/>
        <v>50</v>
      </c>
      <c r="BD14" s="180" t="s">
        <v>99</v>
      </c>
      <c r="BE14" s="26">
        <f t="shared" si="34"/>
        <v>5</v>
      </c>
      <c r="BF14" s="26">
        <f t="shared" si="35"/>
        <v>50</v>
      </c>
      <c r="BG14" s="180" t="s">
        <v>100</v>
      </c>
      <c r="BH14" s="26">
        <f t="shared" si="36"/>
        <v>3</v>
      </c>
      <c r="BI14" s="49">
        <f t="shared" si="37"/>
        <v>30</v>
      </c>
      <c r="BJ14" s="512" t="s">
        <v>100</v>
      </c>
      <c r="BK14" s="26">
        <f t="shared" si="38"/>
        <v>3</v>
      </c>
      <c r="BL14" s="26">
        <f t="shared" si="39"/>
        <v>30</v>
      </c>
      <c r="BM14" s="22"/>
      <c r="BN14" s="17"/>
    </row>
    <row r="15" spans="1:66" ht="30" customHeight="1">
      <c r="A15" s="872"/>
      <c r="B15" s="50" t="s">
        <v>149</v>
      </c>
      <c r="C15" s="53" t="s">
        <v>94</v>
      </c>
      <c r="D15" s="442">
        <f>'Sect. 12a'!D14</f>
        <v>2</v>
      </c>
      <c r="E15" s="506" t="s">
        <v>99</v>
      </c>
      <c r="F15" s="26">
        <f t="shared" si="0"/>
        <v>5</v>
      </c>
      <c r="G15" s="26">
        <f t="shared" si="1"/>
        <v>10</v>
      </c>
      <c r="H15" s="180" t="s">
        <v>101</v>
      </c>
      <c r="I15" s="26">
        <f t="shared" si="2"/>
        <v>1</v>
      </c>
      <c r="J15" s="26">
        <f t="shared" si="3"/>
        <v>2</v>
      </c>
      <c r="K15" s="180" t="s">
        <v>99</v>
      </c>
      <c r="L15" s="26">
        <f t="shared" si="4"/>
        <v>5</v>
      </c>
      <c r="M15" s="26">
        <f t="shared" si="5"/>
        <v>10</v>
      </c>
      <c r="N15" s="510" t="s">
        <v>99</v>
      </c>
      <c r="O15" s="26">
        <f t="shared" si="6"/>
        <v>5</v>
      </c>
      <c r="P15" s="49">
        <f t="shared" si="7"/>
        <v>10</v>
      </c>
      <c r="Q15" s="510" t="s">
        <v>99</v>
      </c>
      <c r="R15" s="462">
        <f t="shared" si="8"/>
        <v>5</v>
      </c>
      <c r="S15" s="44">
        <f t="shared" si="9"/>
        <v>10</v>
      </c>
      <c r="T15" s="506" t="s">
        <v>100</v>
      </c>
      <c r="U15" s="26">
        <f t="shared" si="10"/>
        <v>3</v>
      </c>
      <c r="V15" s="49">
        <f t="shared" si="11"/>
        <v>6</v>
      </c>
      <c r="W15" s="180" t="s">
        <v>101</v>
      </c>
      <c r="X15" s="26">
        <f t="shared" si="12"/>
        <v>1</v>
      </c>
      <c r="Y15" s="26">
        <f t="shared" si="13"/>
        <v>2</v>
      </c>
      <c r="Z15" s="180" t="s">
        <v>99</v>
      </c>
      <c r="AA15" s="26">
        <f t="shared" si="14"/>
        <v>5</v>
      </c>
      <c r="AB15" s="26">
        <f t="shared" si="15"/>
        <v>10</v>
      </c>
      <c r="AC15" s="510" t="s">
        <v>101</v>
      </c>
      <c r="AD15" s="462">
        <f t="shared" si="16"/>
        <v>1</v>
      </c>
      <c r="AE15" s="26">
        <f t="shared" si="17"/>
        <v>2</v>
      </c>
      <c r="AF15" s="512" t="s">
        <v>101</v>
      </c>
      <c r="AG15" s="26">
        <f t="shared" si="18"/>
        <v>1</v>
      </c>
      <c r="AH15" s="49">
        <f t="shared" si="19"/>
        <v>2</v>
      </c>
      <c r="AI15" s="506" t="s">
        <v>100</v>
      </c>
      <c r="AJ15" s="26">
        <f t="shared" si="20"/>
        <v>3</v>
      </c>
      <c r="AK15" s="49">
        <f t="shared" si="21"/>
        <v>6</v>
      </c>
      <c r="AL15" s="180" t="s">
        <v>101</v>
      </c>
      <c r="AM15" s="26">
        <f t="shared" si="22"/>
        <v>1</v>
      </c>
      <c r="AN15" s="26">
        <f t="shared" si="23"/>
        <v>2</v>
      </c>
      <c r="AO15" s="180" t="s">
        <v>99</v>
      </c>
      <c r="AP15" s="26">
        <f t="shared" si="24"/>
        <v>5</v>
      </c>
      <c r="AQ15" s="26">
        <f t="shared" si="25"/>
        <v>10</v>
      </c>
      <c r="AR15" s="510" t="s">
        <v>101</v>
      </c>
      <c r="AS15" s="26">
        <f t="shared" si="26"/>
        <v>1</v>
      </c>
      <c r="AT15" s="49">
        <f t="shared" si="27"/>
        <v>2</v>
      </c>
      <c r="AU15" s="512" t="s">
        <v>101</v>
      </c>
      <c r="AV15" s="26">
        <f t="shared" si="28"/>
        <v>1</v>
      </c>
      <c r="AW15" s="49">
        <f t="shared" si="29"/>
        <v>2</v>
      </c>
      <c r="AX15" s="506" t="s">
        <v>99</v>
      </c>
      <c r="AY15" s="26">
        <f t="shared" si="30"/>
        <v>5</v>
      </c>
      <c r="AZ15" s="49">
        <f t="shared" si="31"/>
        <v>10</v>
      </c>
      <c r="BA15" s="180" t="s">
        <v>99</v>
      </c>
      <c r="BB15" s="26">
        <f t="shared" si="32"/>
        <v>5</v>
      </c>
      <c r="BC15" s="26">
        <f t="shared" si="33"/>
        <v>10</v>
      </c>
      <c r="BD15" s="180" t="s">
        <v>99</v>
      </c>
      <c r="BE15" s="26">
        <f t="shared" si="34"/>
        <v>5</v>
      </c>
      <c r="BF15" s="26">
        <f t="shared" si="35"/>
        <v>10</v>
      </c>
      <c r="BG15" s="180" t="s">
        <v>100</v>
      </c>
      <c r="BH15" s="26">
        <f t="shared" si="36"/>
        <v>3</v>
      </c>
      <c r="BI15" s="49">
        <f t="shared" si="37"/>
        <v>6</v>
      </c>
      <c r="BJ15" s="512" t="s">
        <v>101</v>
      </c>
      <c r="BK15" s="26">
        <f t="shared" si="38"/>
        <v>1</v>
      </c>
      <c r="BL15" s="26">
        <f t="shared" si="39"/>
        <v>2</v>
      </c>
      <c r="BM15" s="22"/>
      <c r="BN15" s="17"/>
    </row>
    <row r="16" spans="1:66" ht="30" customHeight="1">
      <c r="A16" s="872" t="s">
        <v>103</v>
      </c>
      <c r="B16" s="21" t="s">
        <v>180</v>
      </c>
      <c r="C16" s="54" t="s">
        <v>528</v>
      </c>
      <c r="D16" s="442">
        <f>'Sect. 12a'!D15</f>
        <v>10</v>
      </c>
      <c r="E16" s="506" t="s">
        <v>101</v>
      </c>
      <c r="F16" s="26">
        <f t="shared" si="0"/>
        <v>1</v>
      </c>
      <c r="G16" s="26">
        <f t="shared" si="1"/>
        <v>10</v>
      </c>
      <c r="H16" s="180" t="s">
        <v>101</v>
      </c>
      <c r="I16" s="26">
        <f t="shared" si="2"/>
        <v>1</v>
      </c>
      <c r="J16" s="26">
        <f t="shared" si="3"/>
        <v>10</v>
      </c>
      <c r="K16" s="180" t="s">
        <v>99</v>
      </c>
      <c r="L16" s="26">
        <f t="shared" si="4"/>
        <v>5</v>
      </c>
      <c r="M16" s="26">
        <f t="shared" si="5"/>
        <v>50</v>
      </c>
      <c r="N16" s="510" t="s">
        <v>101</v>
      </c>
      <c r="O16" s="26">
        <f t="shared" si="6"/>
        <v>1</v>
      </c>
      <c r="P16" s="49">
        <f t="shared" si="7"/>
        <v>10</v>
      </c>
      <c r="Q16" s="510" t="s">
        <v>101</v>
      </c>
      <c r="R16" s="462">
        <f t="shared" si="8"/>
        <v>1</v>
      </c>
      <c r="S16" s="44">
        <f t="shared" si="9"/>
        <v>10</v>
      </c>
      <c r="T16" s="506" t="s">
        <v>99</v>
      </c>
      <c r="U16" s="26">
        <f t="shared" si="10"/>
        <v>5</v>
      </c>
      <c r="V16" s="49">
        <f t="shared" si="11"/>
        <v>50</v>
      </c>
      <c r="W16" s="180" t="s">
        <v>101</v>
      </c>
      <c r="X16" s="26">
        <f t="shared" si="12"/>
        <v>1</v>
      </c>
      <c r="Y16" s="26">
        <f t="shared" si="13"/>
        <v>10</v>
      </c>
      <c r="Z16" s="180" t="s">
        <v>99</v>
      </c>
      <c r="AA16" s="26">
        <f t="shared" si="14"/>
        <v>5</v>
      </c>
      <c r="AB16" s="26">
        <f t="shared" si="15"/>
        <v>50</v>
      </c>
      <c r="AC16" s="510" t="s">
        <v>101</v>
      </c>
      <c r="AD16" s="462">
        <f t="shared" si="16"/>
        <v>1</v>
      </c>
      <c r="AE16" s="26">
        <f t="shared" si="17"/>
        <v>10</v>
      </c>
      <c r="AF16" s="512" t="s">
        <v>101</v>
      </c>
      <c r="AG16" s="26">
        <f t="shared" si="18"/>
        <v>1</v>
      </c>
      <c r="AH16" s="49">
        <f t="shared" si="19"/>
        <v>10</v>
      </c>
      <c r="AI16" s="506" t="s">
        <v>99</v>
      </c>
      <c r="AJ16" s="26">
        <f t="shared" si="20"/>
        <v>5</v>
      </c>
      <c r="AK16" s="49">
        <f t="shared" si="21"/>
        <v>50</v>
      </c>
      <c r="AL16" s="180" t="s">
        <v>101</v>
      </c>
      <c r="AM16" s="26">
        <f t="shared" si="22"/>
        <v>1</v>
      </c>
      <c r="AN16" s="26">
        <f t="shared" si="23"/>
        <v>10</v>
      </c>
      <c r="AO16" s="180" t="s">
        <v>99</v>
      </c>
      <c r="AP16" s="26">
        <f t="shared" si="24"/>
        <v>5</v>
      </c>
      <c r="AQ16" s="26">
        <f t="shared" si="25"/>
        <v>50</v>
      </c>
      <c r="AR16" s="510" t="s">
        <v>101</v>
      </c>
      <c r="AS16" s="26">
        <f t="shared" si="26"/>
        <v>1</v>
      </c>
      <c r="AT16" s="49">
        <f t="shared" si="27"/>
        <v>10</v>
      </c>
      <c r="AU16" s="512" t="s">
        <v>100</v>
      </c>
      <c r="AV16" s="26">
        <f t="shared" si="28"/>
        <v>3</v>
      </c>
      <c r="AW16" s="49">
        <f t="shared" si="29"/>
        <v>30</v>
      </c>
      <c r="AX16" s="506" t="s">
        <v>101</v>
      </c>
      <c r="AY16" s="26">
        <f t="shared" si="30"/>
        <v>1</v>
      </c>
      <c r="AZ16" s="49">
        <f t="shared" si="31"/>
        <v>10</v>
      </c>
      <c r="BA16" s="180" t="s">
        <v>99</v>
      </c>
      <c r="BB16" s="26">
        <f t="shared" si="32"/>
        <v>5</v>
      </c>
      <c r="BC16" s="26">
        <f t="shared" si="33"/>
        <v>50</v>
      </c>
      <c r="BD16" s="180" t="s">
        <v>99</v>
      </c>
      <c r="BE16" s="26">
        <f t="shared" si="34"/>
        <v>5</v>
      </c>
      <c r="BF16" s="26">
        <f t="shared" si="35"/>
        <v>50</v>
      </c>
      <c r="BG16" s="180" t="s">
        <v>101</v>
      </c>
      <c r="BH16" s="26">
        <f t="shared" si="36"/>
        <v>1</v>
      </c>
      <c r="BI16" s="49">
        <f t="shared" si="37"/>
        <v>10</v>
      </c>
      <c r="BJ16" s="512" t="s">
        <v>99</v>
      </c>
      <c r="BK16" s="26">
        <f t="shared" si="38"/>
        <v>5</v>
      </c>
      <c r="BL16" s="26">
        <f t="shared" si="39"/>
        <v>50</v>
      </c>
      <c r="BN16" s="17"/>
    </row>
    <row r="17" spans="1:66" ht="35.1" customHeight="1">
      <c r="A17" s="872"/>
      <c r="B17" s="21" t="s">
        <v>181</v>
      </c>
      <c r="C17" s="54" t="s">
        <v>738</v>
      </c>
      <c r="D17" s="442">
        <f>'Sect. 12a'!D16</f>
        <v>10</v>
      </c>
      <c r="E17" s="506" t="s">
        <v>100</v>
      </c>
      <c r="F17" s="26">
        <f t="shared" si="0"/>
        <v>3</v>
      </c>
      <c r="G17" s="26">
        <f t="shared" si="1"/>
        <v>30</v>
      </c>
      <c r="H17" s="180" t="s">
        <v>99</v>
      </c>
      <c r="I17" s="26">
        <f t="shared" si="2"/>
        <v>5</v>
      </c>
      <c r="J17" s="26">
        <f t="shared" si="3"/>
        <v>50</v>
      </c>
      <c r="K17" s="180" t="s">
        <v>100</v>
      </c>
      <c r="L17" s="26">
        <f t="shared" si="4"/>
        <v>3</v>
      </c>
      <c r="M17" s="26">
        <f t="shared" si="5"/>
        <v>30</v>
      </c>
      <c r="N17" s="510" t="s">
        <v>100</v>
      </c>
      <c r="O17" s="26">
        <f t="shared" si="6"/>
        <v>3</v>
      </c>
      <c r="P17" s="49">
        <f t="shared" si="7"/>
        <v>30</v>
      </c>
      <c r="Q17" s="510" t="s">
        <v>100</v>
      </c>
      <c r="R17" s="462">
        <f t="shared" si="8"/>
        <v>3</v>
      </c>
      <c r="S17" s="44">
        <f t="shared" si="9"/>
        <v>30</v>
      </c>
      <c r="T17" s="506" t="s">
        <v>99</v>
      </c>
      <c r="U17" s="26">
        <f t="shared" si="10"/>
        <v>5</v>
      </c>
      <c r="V17" s="49">
        <f t="shared" si="11"/>
        <v>50</v>
      </c>
      <c r="W17" s="180" t="s">
        <v>100</v>
      </c>
      <c r="X17" s="26">
        <f t="shared" si="12"/>
        <v>3</v>
      </c>
      <c r="Y17" s="26">
        <f t="shared" si="13"/>
        <v>30</v>
      </c>
      <c r="Z17" s="180" t="s">
        <v>100</v>
      </c>
      <c r="AA17" s="26">
        <f t="shared" si="14"/>
        <v>3</v>
      </c>
      <c r="AB17" s="26">
        <f t="shared" si="15"/>
        <v>30</v>
      </c>
      <c r="AC17" s="510" t="s">
        <v>100</v>
      </c>
      <c r="AD17" s="462">
        <f t="shared" si="16"/>
        <v>3</v>
      </c>
      <c r="AE17" s="26">
        <f t="shared" si="17"/>
        <v>30</v>
      </c>
      <c r="AF17" s="512" t="s">
        <v>100</v>
      </c>
      <c r="AG17" s="26">
        <f t="shared" si="18"/>
        <v>3</v>
      </c>
      <c r="AH17" s="49">
        <f t="shared" si="19"/>
        <v>30</v>
      </c>
      <c r="AI17" s="506" t="s">
        <v>99</v>
      </c>
      <c r="AJ17" s="26">
        <f t="shared" si="20"/>
        <v>5</v>
      </c>
      <c r="AK17" s="49">
        <f t="shared" si="21"/>
        <v>50</v>
      </c>
      <c r="AL17" s="180" t="s">
        <v>99</v>
      </c>
      <c r="AM17" s="26">
        <f t="shared" si="22"/>
        <v>5</v>
      </c>
      <c r="AN17" s="26">
        <f t="shared" si="23"/>
        <v>50</v>
      </c>
      <c r="AO17" s="180" t="s">
        <v>100</v>
      </c>
      <c r="AP17" s="26">
        <f t="shared" si="24"/>
        <v>3</v>
      </c>
      <c r="AQ17" s="26">
        <f t="shared" si="25"/>
        <v>30</v>
      </c>
      <c r="AR17" s="510" t="s">
        <v>100</v>
      </c>
      <c r="AS17" s="26">
        <f t="shared" si="26"/>
        <v>3</v>
      </c>
      <c r="AT17" s="49">
        <f t="shared" si="27"/>
        <v>30</v>
      </c>
      <c r="AU17" s="512" t="s">
        <v>100</v>
      </c>
      <c r="AV17" s="26">
        <f t="shared" si="28"/>
        <v>3</v>
      </c>
      <c r="AW17" s="49">
        <f t="shared" si="29"/>
        <v>30</v>
      </c>
      <c r="AX17" s="506" t="s">
        <v>100</v>
      </c>
      <c r="AY17" s="26">
        <f t="shared" si="30"/>
        <v>3</v>
      </c>
      <c r="AZ17" s="49">
        <f t="shared" si="31"/>
        <v>30</v>
      </c>
      <c r="BA17" s="180" t="s">
        <v>100</v>
      </c>
      <c r="BB17" s="26">
        <f t="shared" si="32"/>
        <v>3</v>
      </c>
      <c r="BC17" s="26">
        <f t="shared" si="33"/>
        <v>30</v>
      </c>
      <c r="BD17" s="180" t="s">
        <v>100</v>
      </c>
      <c r="BE17" s="26">
        <f t="shared" si="34"/>
        <v>3</v>
      </c>
      <c r="BF17" s="26">
        <f t="shared" si="35"/>
        <v>30</v>
      </c>
      <c r="BG17" s="180" t="s">
        <v>99</v>
      </c>
      <c r="BH17" s="26">
        <f t="shared" si="36"/>
        <v>5</v>
      </c>
      <c r="BI17" s="49">
        <f t="shared" si="37"/>
        <v>50</v>
      </c>
      <c r="BJ17" s="512" t="s">
        <v>99</v>
      </c>
      <c r="BK17" s="26">
        <f t="shared" si="38"/>
        <v>5</v>
      </c>
      <c r="BL17" s="26">
        <f t="shared" si="39"/>
        <v>50</v>
      </c>
      <c r="BM17" s="17"/>
      <c r="BN17" s="17"/>
    </row>
    <row r="18" spans="1:66" ht="30" customHeight="1">
      <c r="A18" s="872"/>
      <c r="B18" s="21" t="s">
        <v>182</v>
      </c>
      <c r="C18" s="54" t="s">
        <v>739</v>
      </c>
      <c r="D18" s="442">
        <f>'Sect. 12a'!D17</f>
        <v>10</v>
      </c>
      <c r="E18" s="506" t="s">
        <v>100</v>
      </c>
      <c r="F18" s="26">
        <f t="shared" si="0"/>
        <v>3</v>
      </c>
      <c r="G18" s="26">
        <f t="shared" si="1"/>
        <v>30</v>
      </c>
      <c r="H18" s="180" t="s">
        <v>100</v>
      </c>
      <c r="I18" s="26">
        <f t="shared" si="2"/>
        <v>3</v>
      </c>
      <c r="J18" s="26">
        <f t="shared" si="3"/>
        <v>30</v>
      </c>
      <c r="K18" s="180" t="s">
        <v>100</v>
      </c>
      <c r="L18" s="26">
        <f t="shared" si="4"/>
        <v>3</v>
      </c>
      <c r="M18" s="26">
        <f t="shared" si="5"/>
        <v>30</v>
      </c>
      <c r="N18" s="510" t="s">
        <v>99</v>
      </c>
      <c r="O18" s="26">
        <f t="shared" si="6"/>
        <v>5</v>
      </c>
      <c r="P18" s="49">
        <f t="shared" si="7"/>
        <v>50</v>
      </c>
      <c r="Q18" s="510" t="s">
        <v>101</v>
      </c>
      <c r="R18" s="462">
        <f t="shared" si="8"/>
        <v>1</v>
      </c>
      <c r="S18" s="44">
        <f t="shared" si="9"/>
        <v>10</v>
      </c>
      <c r="T18" s="506" t="s">
        <v>101</v>
      </c>
      <c r="U18" s="26">
        <f t="shared" si="10"/>
        <v>1</v>
      </c>
      <c r="V18" s="49">
        <f t="shared" si="11"/>
        <v>10</v>
      </c>
      <c r="W18" s="180" t="s">
        <v>99</v>
      </c>
      <c r="X18" s="26">
        <f t="shared" si="12"/>
        <v>5</v>
      </c>
      <c r="Y18" s="26">
        <f t="shared" si="13"/>
        <v>50</v>
      </c>
      <c r="Z18" s="180" t="s">
        <v>101</v>
      </c>
      <c r="AA18" s="26">
        <f t="shared" si="14"/>
        <v>1</v>
      </c>
      <c r="AB18" s="26">
        <f t="shared" si="15"/>
        <v>10</v>
      </c>
      <c r="AC18" s="510" t="s">
        <v>101</v>
      </c>
      <c r="AD18" s="462">
        <f t="shared" si="16"/>
        <v>1</v>
      </c>
      <c r="AE18" s="26">
        <f t="shared" si="17"/>
        <v>10</v>
      </c>
      <c r="AF18" s="512" t="s">
        <v>101</v>
      </c>
      <c r="AG18" s="26">
        <f t="shared" si="18"/>
        <v>1</v>
      </c>
      <c r="AH18" s="49">
        <f t="shared" si="19"/>
        <v>10</v>
      </c>
      <c r="AI18" s="506" t="s">
        <v>101</v>
      </c>
      <c r="AJ18" s="26">
        <f t="shared" si="20"/>
        <v>1</v>
      </c>
      <c r="AK18" s="49">
        <f t="shared" si="21"/>
        <v>10</v>
      </c>
      <c r="AL18" s="180" t="s">
        <v>99</v>
      </c>
      <c r="AM18" s="26">
        <f t="shared" si="22"/>
        <v>5</v>
      </c>
      <c r="AN18" s="26">
        <f t="shared" si="23"/>
        <v>50</v>
      </c>
      <c r="AO18" s="180" t="s">
        <v>101</v>
      </c>
      <c r="AP18" s="26">
        <f t="shared" si="24"/>
        <v>1</v>
      </c>
      <c r="AQ18" s="26">
        <f t="shared" si="25"/>
        <v>10</v>
      </c>
      <c r="AR18" s="510" t="s">
        <v>101</v>
      </c>
      <c r="AS18" s="26">
        <f t="shared" si="26"/>
        <v>1</v>
      </c>
      <c r="AT18" s="49">
        <f t="shared" si="27"/>
        <v>10</v>
      </c>
      <c r="AU18" s="512" t="s">
        <v>101</v>
      </c>
      <c r="AV18" s="26">
        <f t="shared" si="28"/>
        <v>1</v>
      </c>
      <c r="AW18" s="49">
        <f t="shared" si="29"/>
        <v>10</v>
      </c>
      <c r="AX18" s="506" t="s">
        <v>100</v>
      </c>
      <c r="AY18" s="26">
        <f t="shared" si="30"/>
        <v>3</v>
      </c>
      <c r="AZ18" s="49">
        <f t="shared" si="31"/>
        <v>30</v>
      </c>
      <c r="BA18" s="180" t="s">
        <v>99</v>
      </c>
      <c r="BB18" s="26">
        <f t="shared" si="32"/>
        <v>5</v>
      </c>
      <c r="BC18" s="26">
        <f t="shared" si="33"/>
        <v>50</v>
      </c>
      <c r="BD18" s="180" t="s">
        <v>99</v>
      </c>
      <c r="BE18" s="26">
        <f t="shared" si="34"/>
        <v>5</v>
      </c>
      <c r="BF18" s="26">
        <f t="shared" si="35"/>
        <v>50</v>
      </c>
      <c r="BG18" s="180" t="s">
        <v>101</v>
      </c>
      <c r="BH18" s="26">
        <f t="shared" si="36"/>
        <v>1</v>
      </c>
      <c r="BI18" s="49">
        <f t="shared" si="37"/>
        <v>10</v>
      </c>
      <c r="BJ18" s="512" t="s">
        <v>100</v>
      </c>
      <c r="BK18" s="26">
        <f t="shared" si="38"/>
        <v>3</v>
      </c>
      <c r="BL18" s="26">
        <f t="shared" si="39"/>
        <v>30</v>
      </c>
      <c r="BN18" s="17"/>
    </row>
    <row r="19" spans="1:66" ht="28.7" customHeight="1">
      <c r="A19" s="870" t="s">
        <v>104</v>
      </c>
      <c r="B19" s="50" t="s">
        <v>150</v>
      </c>
      <c r="C19" s="55" t="s">
        <v>568</v>
      </c>
      <c r="D19" s="442">
        <f>'Sect. 12a'!D18</f>
        <v>0</v>
      </c>
      <c r="E19" s="506" t="s">
        <v>99</v>
      </c>
      <c r="F19" s="26">
        <f t="shared" si="0"/>
        <v>5</v>
      </c>
      <c r="G19" s="26">
        <f t="shared" si="1"/>
        <v>0</v>
      </c>
      <c r="H19" s="180" t="s">
        <v>101</v>
      </c>
      <c r="I19" s="26">
        <f t="shared" si="2"/>
        <v>1</v>
      </c>
      <c r="J19" s="26">
        <f t="shared" si="3"/>
        <v>0</v>
      </c>
      <c r="K19" s="180" t="s">
        <v>99</v>
      </c>
      <c r="L19" s="26">
        <f t="shared" si="4"/>
        <v>5</v>
      </c>
      <c r="M19" s="26">
        <f t="shared" si="5"/>
        <v>0</v>
      </c>
      <c r="N19" s="510" t="s">
        <v>100</v>
      </c>
      <c r="O19" s="26">
        <f t="shared" si="6"/>
        <v>3</v>
      </c>
      <c r="P19" s="49">
        <f t="shared" si="7"/>
        <v>0</v>
      </c>
      <c r="Q19" s="510" t="s">
        <v>100</v>
      </c>
      <c r="R19" s="462">
        <f t="shared" si="8"/>
        <v>3</v>
      </c>
      <c r="S19" s="44">
        <f t="shared" si="9"/>
        <v>0</v>
      </c>
      <c r="T19" s="506" t="s">
        <v>100</v>
      </c>
      <c r="U19" s="26">
        <f t="shared" si="10"/>
        <v>3</v>
      </c>
      <c r="V19" s="49">
        <f t="shared" si="11"/>
        <v>0</v>
      </c>
      <c r="W19" s="180" t="s">
        <v>101</v>
      </c>
      <c r="X19" s="26">
        <f t="shared" si="12"/>
        <v>1</v>
      </c>
      <c r="Y19" s="26">
        <f t="shared" si="13"/>
        <v>0</v>
      </c>
      <c r="Z19" s="180" t="s">
        <v>99</v>
      </c>
      <c r="AA19" s="26">
        <f t="shared" si="14"/>
        <v>5</v>
      </c>
      <c r="AB19" s="26">
        <f t="shared" si="15"/>
        <v>0</v>
      </c>
      <c r="AC19" s="510" t="s">
        <v>99</v>
      </c>
      <c r="AD19" s="462">
        <f t="shared" si="16"/>
        <v>5</v>
      </c>
      <c r="AE19" s="26">
        <f t="shared" si="17"/>
        <v>0</v>
      </c>
      <c r="AF19" s="512" t="s">
        <v>99</v>
      </c>
      <c r="AG19" s="26">
        <f t="shared" si="18"/>
        <v>5</v>
      </c>
      <c r="AH19" s="49">
        <f t="shared" si="19"/>
        <v>0</v>
      </c>
      <c r="AI19" s="506" t="s">
        <v>100</v>
      </c>
      <c r="AJ19" s="26">
        <f t="shared" si="20"/>
        <v>3</v>
      </c>
      <c r="AK19" s="49">
        <f t="shared" si="21"/>
        <v>0</v>
      </c>
      <c r="AL19" s="180" t="s">
        <v>101</v>
      </c>
      <c r="AM19" s="26">
        <f t="shared" si="22"/>
        <v>1</v>
      </c>
      <c r="AN19" s="26">
        <f t="shared" si="23"/>
        <v>0</v>
      </c>
      <c r="AO19" s="180" t="s">
        <v>99</v>
      </c>
      <c r="AP19" s="26">
        <f t="shared" si="24"/>
        <v>5</v>
      </c>
      <c r="AQ19" s="26">
        <f t="shared" si="25"/>
        <v>0</v>
      </c>
      <c r="AR19" s="510" t="s">
        <v>99</v>
      </c>
      <c r="AS19" s="26">
        <f t="shared" si="26"/>
        <v>5</v>
      </c>
      <c r="AT19" s="49">
        <f t="shared" si="27"/>
        <v>0</v>
      </c>
      <c r="AU19" s="512" t="s">
        <v>99</v>
      </c>
      <c r="AV19" s="26">
        <f t="shared" si="28"/>
        <v>5</v>
      </c>
      <c r="AW19" s="49">
        <f t="shared" si="29"/>
        <v>0</v>
      </c>
      <c r="AX19" s="506" t="s">
        <v>100</v>
      </c>
      <c r="AY19" s="26">
        <f aca="true" t="shared" si="40" ref="AY19:AY25">IF(AX19="H",5,IF(AX19="M",3,1))</f>
        <v>3</v>
      </c>
      <c r="AZ19" s="49">
        <f t="shared" si="31"/>
        <v>0</v>
      </c>
      <c r="BA19" s="180" t="s">
        <v>99</v>
      </c>
      <c r="BB19" s="26">
        <f aca="true" t="shared" si="41" ref="BB19:BB25">IF(BA19="H",5,IF(BA19="M",3,1))</f>
        <v>5</v>
      </c>
      <c r="BC19" s="26">
        <f t="shared" si="33"/>
        <v>0</v>
      </c>
      <c r="BD19" s="180" t="s">
        <v>100</v>
      </c>
      <c r="BE19" s="26">
        <f aca="true" t="shared" si="42" ref="BE19:BE25">IF(BD19="H",5,IF(BD19="M",3,1))</f>
        <v>3</v>
      </c>
      <c r="BF19" s="26">
        <f t="shared" si="35"/>
        <v>0</v>
      </c>
      <c r="BG19" s="180" t="s">
        <v>100</v>
      </c>
      <c r="BH19" s="26">
        <f aca="true" t="shared" si="43" ref="BH19:BH25">IF(BG19="H",5,IF(BG19="M",3,1))</f>
        <v>3</v>
      </c>
      <c r="BI19" s="49">
        <f t="shared" si="37"/>
        <v>0</v>
      </c>
      <c r="BJ19" s="512" t="s">
        <v>101</v>
      </c>
      <c r="BK19" s="26">
        <f aca="true" t="shared" si="44" ref="BK19:BK25">IF(BJ19="H",5,IF(BJ19="M",3,1))</f>
        <v>1</v>
      </c>
      <c r="BL19" s="26">
        <f t="shared" si="39"/>
        <v>0</v>
      </c>
      <c r="BN19" s="17"/>
    </row>
    <row r="20" spans="1:66" ht="28.7" customHeight="1">
      <c r="A20" s="870"/>
      <c r="B20" s="50" t="s">
        <v>151</v>
      </c>
      <c r="C20" s="55" t="s">
        <v>569</v>
      </c>
      <c r="D20" s="442">
        <f>'Sect. 12a'!D19</f>
        <v>10</v>
      </c>
      <c r="E20" s="506" t="s">
        <v>99</v>
      </c>
      <c r="F20" s="26">
        <f t="shared" si="0"/>
        <v>5</v>
      </c>
      <c r="G20" s="26">
        <f t="shared" si="1"/>
        <v>50</v>
      </c>
      <c r="H20" s="180" t="s">
        <v>101</v>
      </c>
      <c r="I20" s="26">
        <f t="shared" si="2"/>
        <v>1</v>
      </c>
      <c r="J20" s="26">
        <f t="shared" si="3"/>
        <v>10</v>
      </c>
      <c r="K20" s="180" t="s">
        <v>100</v>
      </c>
      <c r="L20" s="26">
        <f t="shared" si="4"/>
        <v>3</v>
      </c>
      <c r="M20" s="26">
        <f t="shared" si="5"/>
        <v>30</v>
      </c>
      <c r="N20" s="510" t="s">
        <v>101</v>
      </c>
      <c r="O20" s="26">
        <f t="shared" si="6"/>
        <v>1</v>
      </c>
      <c r="P20" s="49">
        <f t="shared" si="7"/>
        <v>10</v>
      </c>
      <c r="Q20" s="510" t="s">
        <v>101</v>
      </c>
      <c r="R20" s="462">
        <f t="shared" si="8"/>
        <v>1</v>
      </c>
      <c r="S20" s="44">
        <f t="shared" si="9"/>
        <v>10</v>
      </c>
      <c r="T20" s="506" t="s">
        <v>101</v>
      </c>
      <c r="U20" s="26">
        <f t="shared" si="10"/>
        <v>1</v>
      </c>
      <c r="V20" s="49">
        <f t="shared" si="11"/>
        <v>10</v>
      </c>
      <c r="W20" s="180" t="s">
        <v>99</v>
      </c>
      <c r="X20" s="26">
        <f t="shared" si="12"/>
        <v>5</v>
      </c>
      <c r="Y20" s="26">
        <f t="shared" si="13"/>
        <v>50</v>
      </c>
      <c r="Z20" s="180" t="s">
        <v>101</v>
      </c>
      <c r="AA20" s="26">
        <f t="shared" si="14"/>
        <v>1</v>
      </c>
      <c r="AB20" s="26">
        <f t="shared" si="15"/>
        <v>10</v>
      </c>
      <c r="AC20" s="510" t="s">
        <v>100</v>
      </c>
      <c r="AD20" s="462">
        <f t="shared" si="16"/>
        <v>3</v>
      </c>
      <c r="AE20" s="26">
        <f t="shared" si="17"/>
        <v>30</v>
      </c>
      <c r="AF20" s="512" t="s">
        <v>101</v>
      </c>
      <c r="AG20" s="26">
        <f t="shared" si="18"/>
        <v>1</v>
      </c>
      <c r="AH20" s="49">
        <f t="shared" si="19"/>
        <v>10</v>
      </c>
      <c r="AI20" s="506" t="s">
        <v>101</v>
      </c>
      <c r="AJ20" s="26">
        <f t="shared" si="20"/>
        <v>1</v>
      </c>
      <c r="AK20" s="49">
        <f t="shared" si="21"/>
        <v>10</v>
      </c>
      <c r="AL20" s="180" t="s">
        <v>99</v>
      </c>
      <c r="AM20" s="26">
        <f t="shared" si="22"/>
        <v>5</v>
      </c>
      <c r="AN20" s="26">
        <f t="shared" si="23"/>
        <v>50</v>
      </c>
      <c r="AO20" s="180" t="s">
        <v>101</v>
      </c>
      <c r="AP20" s="26">
        <f t="shared" si="24"/>
        <v>1</v>
      </c>
      <c r="AQ20" s="26">
        <f t="shared" si="25"/>
        <v>10</v>
      </c>
      <c r="AR20" s="510" t="s">
        <v>100</v>
      </c>
      <c r="AS20" s="26">
        <f t="shared" si="26"/>
        <v>3</v>
      </c>
      <c r="AT20" s="49">
        <f t="shared" si="27"/>
        <v>30</v>
      </c>
      <c r="AU20" s="512" t="s">
        <v>100</v>
      </c>
      <c r="AV20" s="26">
        <f t="shared" si="28"/>
        <v>3</v>
      </c>
      <c r="AW20" s="49">
        <f t="shared" si="29"/>
        <v>30</v>
      </c>
      <c r="AX20" s="506" t="s">
        <v>99</v>
      </c>
      <c r="AY20" s="26">
        <f t="shared" si="40"/>
        <v>5</v>
      </c>
      <c r="AZ20" s="49">
        <f t="shared" si="31"/>
        <v>50</v>
      </c>
      <c r="BA20" s="180" t="s">
        <v>99</v>
      </c>
      <c r="BB20" s="26">
        <f t="shared" si="41"/>
        <v>5</v>
      </c>
      <c r="BC20" s="26">
        <f t="shared" si="33"/>
        <v>50</v>
      </c>
      <c r="BD20" s="180" t="s">
        <v>100</v>
      </c>
      <c r="BE20" s="26">
        <f t="shared" si="42"/>
        <v>3</v>
      </c>
      <c r="BF20" s="26">
        <f t="shared" si="35"/>
        <v>30</v>
      </c>
      <c r="BG20" s="180" t="s">
        <v>100</v>
      </c>
      <c r="BH20" s="26">
        <f t="shared" si="43"/>
        <v>3</v>
      </c>
      <c r="BI20" s="49">
        <f t="shared" si="37"/>
        <v>30</v>
      </c>
      <c r="BJ20" s="512" t="s">
        <v>100</v>
      </c>
      <c r="BK20" s="26">
        <f t="shared" si="44"/>
        <v>3</v>
      </c>
      <c r="BL20" s="26">
        <f t="shared" si="39"/>
        <v>30</v>
      </c>
      <c r="BM20" s="29"/>
      <c r="BN20" s="17"/>
    </row>
    <row r="21" spans="1:66" ht="28.7" customHeight="1">
      <c r="A21" s="870"/>
      <c r="B21" s="50" t="s">
        <v>152</v>
      </c>
      <c r="C21" s="55" t="s">
        <v>740</v>
      </c>
      <c r="D21" s="442">
        <f>'Sect. 12a'!D20</f>
        <v>15</v>
      </c>
      <c r="E21" s="506" t="s">
        <v>99</v>
      </c>
      <c r="F21" s="26">
        <f t="shared" si="0"/>
        <v>5</v>
      </c>
      <c r="G21" s="26">
        <f t="shared" si="1"/>
        <v>75</v>
      </c>
      <c r="H21" s="180" t="s">
        <v>100</v>
      </c>
      <c r="I21" s="26">
        <f t="shared" si="2"/>
        <v>3</v>
      </c>
      <c r="J21" s="26">
        <f t="shared" si="3"/>
        <v>45</v>
      </c>
      <c r="K21" s="180" t="s">
        <v>100</v>
      </c>
      <c r="L21" s="26">
        <f t="shared" si="4"/>
        <v>3</v>
      </c>
      <c r="M21" s="26">
        <f t="shared" si="5"/>
        <v>45</v>
      </c>
      <c r="N21" s="510" t="s">
        <v>101</v>
      </c>
      <c r="O21" s="26">
        <f t="shared" si="6"/>
        <v>1</v>
      </c>
      <c r="P21" s="49">
        <f t="shared" si="7"/>
        <v>15</v>
      </c>
      <c r="Q21" s="510" t="s">
        <v>101</v>
      </c>
      <c r="R21" s="462">
        <f t="shared" si="8"/>
        <v>1</v>
      </c>
      <c r="S21" s="44">
        <f t="shared" si="9"/>
        <v>15</v>
      </c>
      <c r="T21" s="506" t="s">
        <v>99</v>
      </c>
      <c r="U21" s="26">
        <f t="shared" si="10"/>
        <v>5</v>
      </c>
      <c r="V21" s="49">
        <f t="shared" si="11"/>
        <v>75</v>
      </c>
      <c r="W21" s="180" t="s">
        <v>101</v>
      </c>
      <c r="X21" s="26">
        <f t="shared" si="12"/>
        <v>1</v>
      </c>
      <c r="Y21" s="26">
        <f t="shared" si="13"/>
        <v>15</v>
      </c>
      <c r="Z21" s="180" t="s">
        <v>99</v>
      </c>
      <c r="AA21" s="26">
        <f t="shared" si="14"/>
        <v>5</v>
      </c>
      <c r="AB21" s="26">
        <f t="shared" si="15"/>
        <v>75</v>
      </c>
      <c r="AC21" s="510" t="s">
        <v>100</v>
      </c>
      <c r="AD21" s="462">
        <f t="shared" si="16"/>
        <v>3</v>
      </c>
      <c r="AE21" s="26">
        <f t="shared" si="17"/>
        <v>45</v>
      </c>
      <c r="AF21" s="512" t="s">
        <v>100</v>
      </c>
      <c r="AG21" s="26">
        <f t="shared" si="18"/>
        <v>3</v>
      </c>
      <c r="AH21" s="49">
        <f t="shared" si="19"/>
        <v>45</v>
      </c>
      <c r="AI21" s="506" t="s">
        <v>101</v>
      </c>
      <c r="AJ21" s="26">
        <f t="shared" si="20"/>
        <v>1</v>
      </c>
      <c r="AK21" s="49">
        <f t="shared" si="21"/>
        <v>15</v>
      </c>
      <c r="AL21" s="180" t="s">
        <v>101</v>
      </c>
      <c r="AM21" s="26">
        <f t="shared" si="22"/>
        <v>1</v>
      </c>
      <c r="AN21" s="26">
        <f t="shared" si="23"/>
        <v>15</v>
      </c>
      <c r="AO21" s="180" t="s">
        <v>99</v>
      </c>
      <c r="AP21" s="26">
        <f t="shared" si="24"/>
        <v>5</v>
      </c>
      <c r="AQ21" s="26">
        <f t="shared" si="25"/>
        <v>75</v>
      </c>
      <c r="AR21" s="510" t="s">
        <v>100</v>
      </c>
      <c r="AS21" s="26">
        <f t="shared" si="26"/>
        <v>3</v>
      </c>
      <c r="AT21" s="49">
        <f t="shared" si="27"/>
        <v>45</v>
      </c>
      <c r="AU21" s="512" t="s">
        <v>100</v>
      </c>
      <c r="AV21" s="26">
        <f t="shared" si="28"/>
        <v>3</v>
      </c>
      <c r="AW21" s="49">
        <f t="shared" si="29"/>
        <v>45</v>
      </c>
      <c r="AX21" s="506" t="s">
        <v>99</v>
      </c>
      <c r="AY21" s="26">
        <f t="shared" si="40"/>
        <v>5</v>
      </c>
      <c r="AZ21" s="49">
        <f t="shared" si="31"/>
        <v>75</v>
      </c>
      <c r="BA21" s="180" t="s">
        <v>99</v>
      </c>
      <c r="BB21" s="26">
        <f t="shared" si="41"/>
        <v>5</v>
      </c>
      <c r="BC21" s="26">
        <f t="shared" si="33"/>
        <v>75</v>
      </c>
      <c r="BD21" s="180" t="s">
        <v>100</v>
      </c>
      <c r="BE21" s="26">
        <f t="shared" si="42"/>
        <v>3</v>
      </c>
      <c r="BF21" s="26">
        <f t="shared" si="35"/>
        <v>45</v>
      </c>
      <c r="BG21" s="180" t="s">
        <v>100</v>
      </c>
      <c r="BH21" s="26">
        <f t="shared" si="43"/>
        <v>3</v>
      </c>
      <c r="BI21" s="49">
        <f t="shared" si="37"/>
        <v>45</v>
      </c>
      <c r="BJ21" s="512" t="s">
        <v>100</v>
      </c>
      <c r="BK21" s="26">
        <f t="shared" si="44"/>
        <v>3</v>
      </c>
      <c r="BL21" s="26">
        <f t="shared" si="39"/>
        <v>45</v>
      </c>
      <c r="BM21" s="29"/>
      <c r="BN21" s="17"/>
    </row>
    <row r="22" spans="1:66" ht="28.7" customHeight="1">
      <c r="A22" s="870"/>
      <c r="B22" s="50" t="s">
        <v>153</v>
      </c>
      <c r="C22" s="55" t="s">
        <v>570</v>
      </c>
      <c r="D22" s="442">
        <f>'Sect. 12a'!D21</f>
        <v>5</v>
      </c>
      <c r="E22" s="506" t="s">
        <v>101</v>
      </c>
      <c r="F22" s="26">
        <f t="shared" si="0"/>
        <v>1</v>
      </c>
      <c r="G22" s="26">
        <f t="shared" si="1"/>
        <v>5</v>
      </c>
      <c r="H22" s="180" t="s">
        <v>99</v>
      </c>
      <c r="I22" s="26">
        <f t="shared" si="2"/>
        <v>5</v>
      </c>
      <c r="J22" s="26">
        <f t="shared" si="3"/>
        <v>25</v>
      </c>
      <c r="K22" s="180" t="s">
        <v>100</v>
      </c>
      <c r="L22" s="26">
        <f t="shared" si="4"/>
        <v>3</v>
      </c>
      <c r="M22" s="26">
        <f t="shared" si="5"/>
        <v>15</v>
      </c>
      <c r="N22" s="510" t="s">
        <v>100</v>
      </c>
      <c r="O22" s="26">
        <f t="shared" si="6"/>
        <v>3</v>
      </c>
      <c r="P22" s="49">
        <f t="shared" si="7"/>
        <v>15</v>
      </c>
      <c r="Q22" s="510" t="s">
        <v>101</v>
      </c>
      <c r="R22" s="462">
        <f t="shared" si="8"/>
        <v>1</v>
      </c>
      <c r="S22" s="44">
        <f t="shared" si="9"/>
        <v>5</v>
      </c>
      <c r="T22" s="506" t="s">
        <v>101</v>
      </c>
      <c r="U22" s="26">
        <f t="shared" si="10"/>
        <v>1</v>
      </c>
      <c r="V22" s="49">
        <f t="shared" si="11"/>
        <v>5</v>
      </c>
      <c r="W22" s="180" t="s">
        <v>101</v>
      </c>
      <c r="X22" s="26">
        <f t="shared" si="12"/>
        <v>1</v>
      </c>
      <c r="Y22" s="26">
        <f t="shared" si="13"/>
        <v>5</v>
      </c>
      <c r="Z22" s="180" t="s">
        <v>99</v>
      </c>
      <c r="AA22" s="26">
        <f t="shared" si="14"/>
        <v>5</v>
      </c>
      <c r="AB22" s="26">
        <f t="shared" si="15"/>
        <v>25</v>
      </c>
      <c r="AC22" s="510" t="s">
        <v>100</v>
      </c>
      <c r="AD22" s="462">
        <f t="shared" si="16"/>
        <v>3</v>
      </c>
      <c r="AE22" s="26">
        <f t="shared" si="17"/>
        <v>15</v>
      </c>
      <c r="AF22" s="512" t="s">
        <v>100</v>
      </c>
      <c r="AG22" s="26">
        <f t="shared" si="18"/>
        <v>3</v>
      </c>
      <c r="AH22" s="49">
        <f t="shared" si="19"/>
        <v>15</v>
      </c>
      <c r="AI22" s="506" t="s">
        <v>101</v>
      </c>
      <c r="AJ22" s="26">
        <f t="shared" si="20"/>
        <v>1</v>
      </c>
      <c r="AK22" s="49">
        <f t="shared" si="21"/>
        <v>5</v>
      </c>
      <c r="AL22" s="180" t="s">
        <v>101</v>
      </c>
      <c r="AM22" s="26">
        <f t="shared" si="22"/>
        <v>1</v>
      </c>
      <c r="AN22" s="26">
        <f t="shared" si="23"/>
        <v>5</v>
      </c>
      <c r="AO22" s="180" t="s">
        <v>99</v>
      </c>
      <c r="AP22" s="26">
        <f t="shared" si="24"/>
        <v>5</v>
      </c>
      <c r="AQ22" s="26">
        <f t="shared" si="25"/>
        <v>25</v>
      </c>
      <c r="AR22" s="510" t="s">
        <v>100</v>
      </c>
      <c r="AS22" s="26">
        <f t="shared" si="26"/>
        <v>3</v>
      </c>
      <c r="AT22" s="49">
        <f t="shared" si="27"/>
        <v>15</v>
      </c>
      <c r="AU22" s="512" t="s">
        <v>100</v>
      </c>
      <c r="AV22" s="26">
        <f t="shared" si="28"/>
        <v>3</v>
      </c>
      <c r="AW22" s="49">
        <f t="shared" si="29"/>
        <v>15</v>
      </c>
      <c r="AX22" s="506" t="s">
        <v>99</v>
      </c>
      <c r="AY22" s="26">
        <f t="shared" si="40"/>
        <v>5</v>
      </c>
      <c r="AZ22" s="49">
        <f t="shared" si="31"/>
        <v>25</v>
      </c>
      <c r="BA22" s="180" t="s">
        <v>99</v>
      </c>
      <c r="BB22" s="26">
        <f t="shared" si="41"/>
        <v>5</v>
      </c>
      <c r="BC22" s="26">
        <f t="shared" si="33"/>
        <v>25</v>
      </c>
      <c r="BD22" s="180" t="s">
        <v>100</v>
      </c>
      <c r="BE22" s="26">
        <f t="shared" si="42"/>
        <v>3</v>
      </c>
      <c r="BF22" s="26">
        <f t="shared" si="35"/>
        <v>15</v>
      </c>
      <c r="BG22" s="180" t="s">
        <v>100</v>
      </c>
      <c r="BH22" s="26">
        <f t="shared" si="43"/>
        <v>3</v>
      </c>
      <c r="BI22" s="49">
        <f t="shared" si="37"/>
        <v>15</v>
      </c>
      <c r="BJ22" s="512" t="s">
        <v>101</v>
      </c>
      <c r="BK22" s="26">
        <f t="shared" si="44"/>
        <v>1</v>
      </c>
      <c r="BL22" s="26">
        <f t="shared" si="39"/>
        <v>5</v>
      </c>
      <c r="BM22" s="29"/>
      <c r="BN22" s="17"/>
    </row>
    <row r="23" spans="1:66" ht="28.7" customHeight="1">
      <c r="A23" s="870" t="s">
        <v>742</v>
      </c>
      <c r="B23" s="50" t="s">
        <v>154</v>
      </c>
      <c r="C23" s="56" t="s">
        <v>571</v>
      </c>
      <c r="D23" s="442">
        <f>'Sect. 12a'!D22</f>
        <v>0</v>
      </c>
      <c r="E23" s="506" t="s">
        <v>99</v>
      </c>
      <c r="F23" s="26">
        <f t="shared" si="0"/>
        <v>5</v>
      </c>
      <c r="G23" s="26">
        <f t="shared" si="1"/>
        <v>0</v>
      </c>
      <c r="H23" s="180" t="s">
        <v>101</v>
      </c>
      <c r="I23" s="26">
        <f t="shared" si="2"/>
        <v>1</v>
      </c>
      <c r="J23" s="26">
        <f t="shared" si="3"/>
        <v>0</v>
      </c>
      <c r="K23" s="180" t="s">
        <v>99</v>
      </c>
      <c r="L23" s="26">
        <f t="shared" si="4"/>
        <v>5</v>
      </c>
      <c r="M23" s="26">
        <f t="shared" si="5"/>
        <v>0</v>
      </c>
      <c r="N23" s="510" t="s">
        <v>101</v>
      </c>
      <c r="O23" s="26">
        <f t="shared" si="6"/>
        <v>1</v>
      </c>
      <c r="P23" s="49">
        <f t="shared" si="7"/>
        <v>0</v>
      </c>
      <c r="Q23" s="510" t="s">
        <v>101</v>
      </c>
      <c r="R23" s="462">
        <f t="shared" si="8"/>
        <v>1</v>
      </c>
      <c r="S23" s="44">
        <f t="shared" si="9"/>
        <v>0</v>
      </c>
      <c r="T23" s="506" t="s">
        <v>101</v>
      </c>
      <c r="U23" s="26">
        <f t="shared" si="10"/>
        <v>1</v>
      </c>
      <c r="V23" s="49">
        <f t="shared" si="11"/>
        <v>0</v>
      </c>
      <c r="W23" s="180" t="s">
        <v>99</v>
      </c>
      <c r="X23" s="26">
        <f t="shared" si="12"/>
        <v>5</v>
      </c>
      <c r="Y23" s="26">
        <f t="shared" si="13"/>
        <v>0</v>
      </c>
      <c r="Z23" s="180" t="s">
        <v>101</v>
      </c>
      <c r="AA23" s="26">
        <f t="shared" si="14"/>
        <v>1</v>
      </c>
      <c r="AB23" s="26">
        <f t="shared" si="15"/>
        <v>0</v>
      </c>
      <c r="AC23" s="510" t="s">
        <v>99</v>
      </c>
      <c r="AD23" s="462">
        <f t="shared" si="16"/>
        <v>5</v>
      </c>
      <c r="AE23" s="26">
        <f t="shared" si="17"/>
        <v>0</v>
      </c>
      <c r="AF23" s="512" t="s">
        <v>101</v>
      </c>
      <c r="AG23" s="26">
        <f t="shared" si="18"/>
        <v>1</v>
      </c>
      <c r="AH23" s="49">
        <f t="shared" si="19"/>
        <v>0</v>
      </c>
      <c r="AI23" s="506" t="s">
        <v>101</v>
      </c>
      <c r="AJ23" s="26">
        <f t="shared" si="20"/>
        <v>1</v>
      </c>
      <c r="AK23" s="49">
        <f t="shared" si="21"/>
        <v>0</v>
      </c>
      <c r="AL23" s="180" t="s">
        <v>99</v>
      </c>
      <c r="AM23" s="26">
        <f t="shared" si="22"/>
        <v>5</v>
      </c>
      <c r="AN23" s="26">
        <f t="shared" si="23"/>
        <v>0</v>
      </c>
      <c r="AO23" s="180" t="s">
        <v>101</v>
      </c>
      <c r="AP23" s="26">
        <f t="shared" si="24"/>
        <v>1</v>
      </c>
      <c r="AQ23" s="26">
        <f t="shared" si="25"/>
        <v>0</v>
      </c>
      <c r="AR23" s="510" t="s">
        <v>99</v>
      </c>
      <c r="AS23" s="26">
        <f t="shared" si="26"/>
        <v>5</v>
      </c>
      <c r="AT23" s="49">
        <f t="shared" si="27"/>
        <v>0</v>
      </c>
      <c r="AU23" s="512" t="s">
        <v>100</v>
      </c>
      <c r="AV23" s="26">
        <f t="shared" si="28"/>
        <v>3</v>
      </c>
      <c r="AW23" s="49">
        <f t="shared" si="29"/>
        <v>0</v>
      </c>
      <c r="AX23" s="506" t="s">
        <v>100</v>
      </c>
      <c r="AY23" s="26">
        <f t="shared" si="40"/>
        <v>3</v>
      </c>
      <c r="AZ23" s="49">
        <f t="shared" si="31"/>
        <v>0</v>
      </c>
      <c r="BA23" s="180" t="s">
        <v>99</v>
      </c>
      <c r="BB23" s="26">
        <f t="shared" si="41"/>
        <v>5</v>
      </c>
      <c r="BC23" s="26">
        <f t="shared" si="33"/>
        <v>0</v>
      </c>
      <c r="BD23" s="180" t="s">
        <v>99</v>
      </c>
      <c r="BE23" s="26">
        <f t="shared" si="42"/>
        <v>5</v>
      </c>
      <c r="BF23" s="26">
        <f t="shared" si="35"/>
        <v>0</v>
      </c>
      <c r="BG23" s="180" t="s">
        <v>101</v>
      </c>
      <c r="BH23" s="26">
        <f t="shared" si="43"/>
        <v>1</v>
      </c>
      <c r="BI23" s="49">
        <f t="shared" si="37"/>
        <v>0</v>
      </c>
      <c r="BJ23" s="512" t="s">
        <v>101</v>
      </c>
      <c r="BK23" s="26">
        <f t="shared" si="44"/>
        <v>1</v>
      </c>
      <c r="BL23" s="26">
        <f t="shared" si="39"/>
        <v>0</v>
      </c>
      <c r="BM23" s="29"/>
      <c r="BN23" s="17"/>
    </row>
    <row r="24" spans="1:66" ht="28.7" customHeight="1">
      <c r="A24" s="870"/>
      <c r="B24" s="50" t="s">
        <v>155</v>
      </c>
      <c r="C24" s="56" t="s">
        <v>743</v>
      </c>
      <c r="D24" s="442">
        <f>'Sect. 12a'!D23</f>
        <v>5</v>
      </c>
      <c r="E24" s="506" t="s">
        <v>99</v>
      </c>
      <c r="F24" s="26">
        <f t="shared" si="0"/>
        <v>5</v>
      </c>
      <c r="G24" s="26">
        <f t="shared" si="1"/>
        <v>25</v>
      </c>
      <c r="H24" s="180" t="s">
        <v>100</v>
      </c>
      <c r="I24" s="26">
        <f t="shared" si="2"/>
        <v>3</v>
      </c>
      <c r="J24" s="26">
        <f t="shared" si="3"/>
        <v>15</v>
      </c>
      <c r="K24" s="180" t="s">
        <v>100</v>
      </c>
      <c r="L24" s="26">
        <f t="shared" si="4"/>
        <v>3</v>
      </c>
      <c r="M24" s="26">
        <f t="shared" si="5"/>
        <v>15</v>
      </c>
      <c r="N24" s="510" t="s">
        <v>100</v>
      </c>
      <c r="O24" s="26">
        <f t="shared" si="6"/>
        <v>3</v>
      </c>
      <c r="P24" s="49">
        <f t="shared" si="7"/>
        <v>15</v>
      </c>
      <c r="Q24" s="510" t="s">
        <v>100</v>
      </c>
      <c r="R24" s="462">
        <f t="shared" si="8"/>
        <v>3</v>
      </c>
      <c r="S24" s="44">
        <f t="shared" si="9"/>
        <v>15</v>
      </c>
      <c r="T24" s="506" t="s">
        <v>101</v>
      </c>
      <c r="U24" s="26">
        <f t="shared" si="10"/>
        <v>1</v>
      </c>
      <c r="V24" s="49">
        <f t="shared" si="11"/>
        <v>5</v>
      </c>
      <c r="W24" s="180" t="s">
        <v>101</v>
      </c>
      <c r="X24" s="26">
        <f t="shared" si="12"/>
        <v>1</v>
      </c>
      <c r="Y24" s="26">
        <f t="shared" si="13"/>
        <v>5</v>
      </c>
      <c r="Z24" s="180" t="s">
        <v>101</v>
      </c>
      <c r="AA24" s="26">
        <f t="shared" si="14"/>
        <v>1</v>
      </c>
      <c r="AB24" s="26">
        <f t="shared" si="15"/>
        <v>5</v>
      </c>
      <c r="AC24" s="510" t="s">
        <v>99</v>
      </c>
      <c r="AD24" s="462">
        <f t="shared" si="16"/>
        <v>5</v>
      </c>
      <c r="AE24" s="26">
        <f t="shared" si="17"/>
        <v>25</v>
      </c>
      <c r="AF24" s="512" t="s">
        <v>101</v>
      </c>
      <c r="AG24" s="26">
        <f t="shared" si="18"/>
        <v>1</v>
      </c>
      <c r="AH24" s="49">
        <f t="shared" si="19"/>
        <v>5</v>
      </c>
      <c r="AI24" s="506" t="s">
        <v>101</v>
      </c>
      <c r="AJ24" s="26">
        <f t="shared" si="20"/>
        <v>1</v>
      </c>
      <c r="AK24" s="49">
        <f t="shared" si="21"/>
        <v>5</v>
      </c>
      <c r="AL24" s="180" t="s">
        <v>99</v>
      </c>
      <c r="AM24" s="26">
        <f t="shared" si="22"/>
        <v>5</v>
      </c>
      <c r="AN24" s="26">
        <f t="shared" si="23"/>
        <v>25</v>
      </c>
      <c r="AO24" s="180" t="s">
        <v>101</v>
      </c>
      <c r="AP24" s="26">
        <f t="shared" si="24"/>
        <v>1</v>
      </c>
      <c r="AQ24" s="26">
        <f t="shared" si="25"/>
        <v>5</v>
      </c>
      <c r="AR24" s="510" t="s">
        <v>99</v>
      </c>
      <c r="AS24" s="26">
        <f t="shared" si="26"/>
        <v>5</v>
      </c>
      <c r="AT24" s="49">
        <f t="shared" si="27"/>
        <v>25</v>
      </c>
      <c r="AU24" s="512" t="s">
        <v>99</v>
      </c>
      <c r="AV24" s="26">
        <f t="shared" si="28"/>
        <v>5</v>
      </c>
      <c r="AW24" s="49">
        <f t="shared" si="29"/>
        <v>25</v>
      </c>
      <c r="AX24" s="506" t="s">
        <v>99</v>
      </c>
      <c r="AY24" s="26">
        <f t="shared" si="40"/>
        <v>5</v>
      </c>
      <c r="AZ24" s="49">
        <f t="shared" si="31"/>
        <v>25</v>
      </c>
      <c r="BA24" s="180" t="s">
        <v>100</v>
      </c>
      <c r="BB24" s="26">
        <f t="shared" si="41"/>
        <v>3</v>
      </c>
      <c r="BC24" s="26">
        <f t="shared" si="33"/>
        <v>15</v>
      </c>
      <c r="BD24" s="180" t="s">
        <v>100</v>
      </c>
      <c r="BE24" s="26">
        <f t="shared" si="42"/>
        <v>3</v>
      </c>
      <c r="BF24" s="26">
        <f t="shared" si="35"/>
        <v>15</v>
      </c>
      <c r="BG24" s="180" t="s">
        <v>99</v>
      </c>
      <c r="BH24" s="26">
        <f t="shared" si="43"/>
        <v>5</v>
      </c>
      <c r="BI24" s="49">
        <f t="shared" si="37"/>
        <v>25</v>
      </c>
      <c r="BJ24" s="512" t="s">
        <v>99</v>
      </c>
      <c r="BK24" s="26">
        <f t="shared" si="44"/>
        <v>5</v>
      </c>
      <c r="BL24" s="26">
        <f t="shared" si="39"/>
        <v>25</v>
      </c>
      <c r="BM24" s="27"/>
      <c r="BN24" s="17"/>
    </row>
    <row r="25" spans="1:66" ht="28.7" customHeight="1">
      <c r="A25" s="870"/>
      <c r="B25" s="50" t="s">
        <v>156</v>
      </c>
      <c r="C25" s="56" t="s">
        <v>572</v>
      </c>
      <c r="D25" s="442">
        <f>'Sect. 12a'!D24</f>
        <v>2</v>
      </c>
      <c r="E25" s="506" t="s">
        <v>99</v>
      </c>
      <c r="F25" s="26">
        <f t="shared" si="0"/>
        <v>5</v>
      </c>
      <c r="G25" s="26">
        <f t="shared" si="1"/>
        <v>10</v>
      </c>
      <c r="H25" s="180" t="s">
        <v>101</v>
      </c>
      <c r="I25" s="26">
        <f t="shared" si="2"/>
        <v>1</v>
      </c>
      <c r="J25" s="26">
        <f t="shared" si="3"/>
        <v>2</v>
      </c>
      <c r="K25" s="180" t="s">
        <v>100</v>
      </c>
      <c r="L25" s="26">
        <f t="shared" si="4"/>
        <v>3</v>
      </c>
      <c r="M25" s="26">
        <f t="shared" si="5"/>
        <v>6</v>
      </c>
      <c r="N25" s="510" t="s">
        <v>100</v>
      </c>
      <c r="O25" s="26">
        <f t="shared" si="6"/>
        <v>3</v>
      </c>
      <c r="P25" s="49">
        <f t="shared" si="7"/>
        <v>6</v>
      </c>
      <c r="Q25" s="510" t="s">
        <v>100</v>
      </c>
      <c r="R25" s="462">
        <f t="shared" si="8"/>
        <v>3</v>
      </c>
      <c r="S25" s="44">
        <f t="shared" si="9"/>
        <v>6</v>
      </c>
      <c r="T25" s="506" t="s">
        <v>100</v>
      </c>
      <c r="U25" s="26">
        <f t="shared" si="10"/>
        <v>3</v>
      </c>
      <c r="V25" s="49">
        <f t="shared" si="11"/>
        <v>6</v>
      </c>
      <c r="W25" s="180" t="s">
        <v>99</v>
      </c>
      <c r="X25" s="26">
        <f t="shared" si="12"/>
        <v>5</v>
      </c>
      <c r="Y25" s="26">
        <f t="shared" si="13"/>
        <v>10</v>
      </c>
      <c r="Z25" s="180" t="s">
        <v>101</v>
      </c>
      <c r="AA25" s="26">
        <f t="shared" si="14"/>
        <v>1</v>
      </c>
      <c r="AB25" s="26">
        <f t="shared" si="15"/>
        <v>2</v>
      </c>
      <c r="AC25" s="510" t="s">
        <v>101</v>
      </c>
      <c r="AD25" s="462">
        <f t="shared" si="16"/>
        <v>1</v>
      </c>
      <c r="AE25" s="26">
        <f t="shared" si="17"/>
        <v>2</v>
      </c>
      <c r="AF25" s="512" t="s">
        <v>101</v>
      </c>
      <c r="AG25" s="26">
        <f t="shared" si="18"/>
        <v>1</v>
      </c>
      <c r="AH25" s="49">
        <f t="shared" si="19"/>
        <v>2</v>
      </c>
      <c r="AI25" s="506" t="s">
        <v>100</v>
      </c>
      <c r="AJ25" s="26">
        <f t="shared" si="20"/>
        <v>3</v>
      </c>
      <c r="AK25" s="49">
        <f t="shared" si="21"/>
        <v>6</v>
      </c>
      <c r="AL25" s="180" t="s">
        <v>99</v>
      </c>
      <c r="AM25" s="26">
        <f t="shared" si="22"/>
        <v>5</v>
      </c>
      <c r="AN25" s="26">
        <f t="shared" si="23"/>
        <v>10</v>
      </c>
      <c r="AO25" s="180" t="s">
        <v>101</v>
      </c>
      <c r="AP25" s="26">
        <f t="shared" si="24"/>
        <v>1</v>
      </c>
      <c r="AQ25" s="26">
        <f t="shared" si="25"/>
        <v>2</v>
      </c>
      <c r="AR25" s="510" t="s">
        <v>101</v>
      </c>
      <c r="AS25" s="26">
        <f t="shared" si="26"/>
        <v>1</v>
      </c>
      <c r="AT25" s="49">
        <f t="shared" si="27"/>
        <v>2</v>
      </c>
      <c r="AU25" s="512" t="s">
        <v>101</v>
      </c>
      <c r="AV25" s="26">
        <f t="shared" si="28"/>
        <v>1</v>
      </c>
      <c r="AW25" s="49">
        <f t="shared" si="29"/>
        <v>2</v>
      </c>
      <c r="AX25" s="506" t="s">
        <v>101</v>
      </c>
      <c r="AY25" s="26">
        <f t="shared" si="40"/>
        <v>1</v>
      </c>
      <c r="AZ25" s="49">
        <f t="shared" si="31"/>
        <v>2</v>
      </c>
      <c r="BA25" s="180" t="s">
        <v>101</v>
      </c>
      <c r="BB25" s="26">
        <f t="shared" si="41"/>
        <v>1</v>
      </c>
      <c r="BC25" s="26">
        <f t="shared" si="33"/>
        <v>2</v>
      </c>
      <c r="BD25" s="180" t="s">
        <v>101</v>
      </c>
      <c r="BE25" s="26">
        <f t="shared" si="42"/>
        <v>1</v>
      </c>
      <c r="BF25" s="26">
        <f t="shared" si="35"/>
        <v>2</v>
      </c>
      <c r="BG25" s="180" t="s">
        <v>101</v>
      </c>
      <c r="BH25" s="26">
        <f t="shared" si="43"/>
        <v>1</v>
      </c>
      <c r="BI25" s="49">
        <f t="shared" si="37"/>
        <v>2</v>
      </c>
      <c r="BJ25" s="512" t="s">
        <v>101</v>
      </c>
      <c r="BK25" s="26">
        <f t="shared" si="44"/>
        <v>1</v>
      </c>
      <c r="BL25" s="26">
        <f t="shared" si="39"/>
        <v>2</v>
      </c>
      <c r="BM25" s="27"/>
      <c r="BN25" s="17"/>
    </row>
    <row r="26" spans="1:66" ht="28.7" customHeight="1">
      <c r="A26" s="870"/>
      <c r="B26" s="50" t="s">
        <v>157</v>
      </c>
      <c r="C26" s="56" t="s">
        <v>741</v>
      </c>
      <c r="D26" s="442">
        <f>'Sect. 12a'!D25</f>
        <v>1</v>
      </c>
      <c r="E26" s="506" t="s">
        <v>99</v>
      </c>
      <c r="F26" s="26">
        <f t="shared" si="0"/>
        <v>5</v>
      </c>
      <c r="G26" s="26">
        <f t="shared" si="1"/>
        <v>5</v>
      </c>
      <c r="H26" s="180" t="s">
        <v>100</v>
      </c>
      <c r="I26" s="26">
        <f t="shared" si="2"/>
        <v>3</v>
      </c>
      <c r="J26" s="26">
        <f t="shared" si="3"/>
        <v>3</v>
      </c>
      <c r="K26" s="180" t="s">
        <v>100</v>
      </c>
      <c r="L26" s="26">
        <f t="shared" si="4"/>
        <v>3</v>
      </c>
      <c r="M26" s="26">
        <f t="shared" si="5"/>
        <v>3</v>
      </c>
      <c r="N26" s="510" t="s">
        <v>101</v>
      </c>
      <c r="O26" s="26">
        <f t="shared" si="6"/>
        <v>1</v>
      </c>
      <c r="P26" s="49">
        <f t="shared" si="7"/>
        <v>1</v>
      </c>
      <c r="Q26" s="510" t="s">
        <v>101</v>
      </c>
      <c r="R26" s="462">
        <f t="shared" si="8"/>
        <v>1</v>
      </c>
      <c r="S26" s="44">
        <f t="shared" si="9"/>
        <v>1</v>
      </c>
      <c r="T26" s="506" t="s">
        <v>99</v>
      </c>
      <c r="U26" s="26">
        <f t="shared" si="10"/>
        <v>5</v>
      </c>
      <c r="V26" s="49">
        <f t="shared" si="11"/>
        <v>5</v>
      </c>
      <c r="W26" s="180" t="s">
        <v>101</v>
      </c>
      <c r="X26" s="26">
        <f t="shared" si="12"/>
        <v>1</v>
      </c>
      <c r="Y26" s="26">
        <f t="shared" si="13"/>
        <v>1</v>
      </c>
      <c r="Z26" s="180" t="s">
        <v>99</v>
      </c>
      <c r="AA26" s="26">
        <f t="shared" si="14"/>
        <v>5</v>
      </c>
      <c r="AB26" s="26">
        <f t="shared" si="15"/>
        <v>5</v>
      </c>
      <c r="AC26" s="510" t="s">
        <v>99</v>
      </c>
      <c r="AD26" s="462">
        <f t="shared" si="16"/>
        <v>5</v>
      </c>
      <c r="AE26" s="26">
        <f t="shared" si="17"/>
        <v>5</v>
      </c>
      <c r="AF26" s="512" t="s">
        <v>99</v>
      </c>
      <c r="AG26" s="26">
        <f t="shared" si="18"/>
        <v>5</v>
      </c>
      <c r="AH26" s="49">
        <f t="shared" si="19"/>
        <v>5</v>
      </c>
      <c r="AI26" s="506" t="s">
        <v>99</v>
      </c>
      <c r="AJ26" s="26">
        <f t="shared" si="20"/>
        <v>5</v>
      </c>
      <c r="AK26" s="49">
        <f t="shared" si="21"/>
        <v>5</v>
      </c>
      <c r="AL26" s="180" t="s">
        <v>101</v>
      </c>
      <c r="AM26" s="26">
        <f t="shared" si="22"/>
        <v>1</v>
      </c>
      <c r="AN26" s="26">
        <f t="shared" si="23"/>
        <v>1</v>
      </c>
      <c r="AO26" s="180" t="s">
        <v>99</v>
      </c>
      <c r="AP26" s="26">
        <f t="shared" si="24"/>
        <v>5</v>
      </c>
      <c r="AQ26" s="26">
        <f t="shared" si="25"/>
        <v>5</v>
      </c>
      <c r="AR26" s="510" t="s">
        <v>99</v>
      </c>
      <c r="AS26" s="26">
        <f t="shared" si="26"/>
        <v>5</v>
      </c>
      <c r="AT26" s="49">
        <f t="shared" si="27"/>
        <v>5</v>
      </c>
      <c r="AU26" s="512" t="s">
        <v>99</v>
      </c>
      <c r="AV26" s="26">
        <f t="shared" si="28"/>
        <v>5</v>
      </c>
      <c r="AW26" s="49">
        <f t="shared" si="29"/>
        <v>5</v>
      </c>
      <c r="AX26" s="506" t="s">
        <v>100</v>
      </c>
      <c r="AY26" s="26">
        <f t="shared" si="30"/>
        <v>3</v>
      </c>
      <c r="AZ26" s="49">
        <f t="shared" si="31"/>
        <v>3</v>
      </c>
      <c r="BA26" s="180" t="s">
        <v>100</v>
      </c>
      <c r="BB26" s="26">
        <f t="shared" si="32"/>
        <v>3</v>
      </c>
      <c r="BC26" s="26">
        <f t="shared" si="33"/>
        <v>3</v>
      </c>
      <c r="BD26" s="180" t="s">
        <v>100</v>
      </c>
      <c r="BE26" s="26">
        <f t="shared" si="34"/>
        <v>3</v>
      </c>
      <c r="BF26" s="26">
        <f t="shared" si="35"/>
        <v>3</v>
      </c>
      <c r="BG26" s="180" t="s">
        <v>99</v>
      </c>
      <c r="BH26" s="26">
        <f t="shared" si="36"/>
        <v>5</v>
      </c>
      <c r="BI26" s="49">
        <f t="shared" si="37"/>
        <v>5</v>
      </c>
      <c r="BJ26" s="512" t="s">
        <v>99</v>
      </c>
      <c r="BK26" s="26">
        <f t="shared" si="38"/>
        <v>5</v>
      </c>
      <c r="BL26" s="26">
        <f t="shared" si="39"/>
        <v>5</v>
      </c>
      <c r="BM26" s="27"/>
      <c r="BN26" s="17"/>
    </row>
    <row r="27" spans="1:66" ht="28.7" customHeight="1">
      <c r="A27" s="870" t="s">
        <v>138</v>
      </c>
      <c r="B27" s="50" t="s">
        <v>158</v>
      </c>
      <c r="C27" s="57" t="s">
        <v>92</v>
      </c>
      <c r="D27" s="442">
        <f>'Sect. 12a'!D26</f>
        <v>0</v>
      </c>
      <c r="E27" s="506"/>
      <c r="F27" s="26">
        <f t="shared" si="0"/>
        <v>1</v>
      </c>
      <c r="G27" s="49">
        <f t="shared" si="1"/>
        <v>0</v>
      </c>
      <c r="H27" s="180"/>
      <c r="I27" s="26">
        <f t="shared" si="2"/>
        <v>1</v>
      </c>
      <c r="J27" s="49">
        <f t="shared" si="3"/>
        <v>0</v>
      </c>
      <c r="K27" s="180"/>
      <c r="L27" s="26">
        <f t="shared" si="4"/>
        <v>1</v>
      </c>
      <c r="M27" s="49">
        <f t="shared" si="5"/>
        <v>0</v>
      </c>
      <c r="N27" s="510"/>
      <c r="O27" s="26">
        <f aca="true" t="shared" si="45" ref="O27:O30">IF(N27="H",5,IF(N27="M",3,1))</f>
        <v>1</v>
      </c>
      <c r="P27" s="49">
        <f t="shared" si="7"/>
        <v>0</v>
      </c>
      <c r="Q27" s="510"/>
      <c r="R27" s="462">
        <f t="shared" si="8"/>
        <v>1</v>
      </c>
      <c r="S27" s="44">
        <f t="shared" si="9"/>
        <v>0</v>
      </c>
      <c r="T27" s="506"/>
      <c r="U27" s="26">
        <f t="shared" si="10"/>
        <v>1</v>
      </c>
      <c r="V27" s="49">
        <f t="shared" si="11"/>
        <v>0</v>
      </c>
      <c r="W27" s="180"/>
      <c r="X27" s="26">
        <f t="shared" si="12"/>
        <v>1</v>
      </c>
      <c r="Y27" s="49">
        <f t="shared" si="13"/>
        <v>0</v>
      </c>
      <c r="Z27" s="180"/>
      <c r="AA27" s="26">
        <f t="shared" si="14"/>
        <v>1</v>
      </c>
      <c r="AB27" s="49">
        <f t="shared" si="15"/>
        <v>0</v>
      </c>
      <c r="AC27" s="510"/>
      <c r="AD27" s="462">
        <f aca="true" t="shared" si="46" ref="AD27:AD30">IF(AC27="H",5,IF(AC27="M",3,1))</f>
        <v>1</v>
      </c>
      <c r="AE27" s="26">
        <f t="shared" si="17"/>
        <v>0</v>
      </c>
      <c r="AF27" s="512"/>
      <c r="AG27" s="26">
        <f t="shared" si="18"/>
        <v>1</v>
      </c>
      <c r="AH27" s="49">
        <f t="shared" si="19"/>
        <v>0</v>
      </c>
      <c r="AI27" s="506"/>
      <c r="AJ27" s="26">
        <f>IF(AI27="H",5,IF(AI27="M",3,1))</f>
        <v>1</v>
      </c>
      <c r="AK27" s="26">
        <f t="shared" si="21"/>
        <v>0</v>
      </c>
      <c r="AL27" s="180"/>
      <c r="AM27" s="26">
        <f>IF(AL27="H",5,IF(AL27="M",3,1))</f>
        <v>1</v>
      </c>
      <c r="AN27" s="26">
        <f t="shared" si="23"/>
        <v>0</v>
      </c>
      <c r="AO27" s="180"/>
      <c r="AP27" s="26">
        <f>IF(AO27="H",5,IF(AO27="M",3,1))</f>
        <v>1</v>
      </c>
      <c r="AQ27" s="26">
        <f t="shared" si="25"/>
        <v>0</v>
      </c>
      <c r="AR27" s="510"/>
      <c r="AS27" s="26">
        <f aca="true" t="shared" si="47" ref="AS27:AS30">IF(AR27="H",5,IF(AR27="M",3,1))</f>
        <v>1</v>
      </c>
      <c r="AT27" s="49">
        <f t="shared" si="27"/>
        <v>0</v>
      </c>
      <c r="AU27" s="512"/>
      <c r="AV27" s="26">
        <f t="shared" si="28"/>
        <v>1</v>
      </c>
      <c r="AW27" s="49">
        <f t="shared" si="29"/>
        <v>0</v>
      </c>
      <c r="AX27" s="506"/>
      <c r="AY27" s="26">
        <f t="shared" si="30"/>
        <v>1</v>
      </c>
      <c r="AZ27" s="49">
        <f t="shared" si="31"/>
        <v>0</v>
      </c>
      <c r="BA27" s="180"/>
      <c r="BB27" s="26">
        <f t="shared" si="32"/>
        <v>1</v>
      </c>
      <c r="BC27" s="49">
        <f t="shared" si="33"/>
        <v>0</v>
      </c>
      <c r="BD27" s="180"/>
      <c r="BE27" s="26">
        <f t="shared" si="34"/>
        <v>1</v>
      </c>
      <c r="BF27" s="49">
        <f t="shared" si="35"/>
        <v>0</v>
      </c>
      <c r="BG27" s="180"/>
      <c r="BH27" s="26">
        <f t="shared" si="36"/>
        <v>1</v>
      </c>
      <c r="BI27" s="49">
        <f t="shared" si="37"/>
        <v>0</v>
      </c>
      <c r="BJ27" s="512"/>
      <c r="BK27" s="26">
        <f t="shared" si="38"/>
        <v>1</v>
      </c>
      <c r="BL27" s="49">
        <f t="shared" si="39"/>
        <v>0</v>
      </c>
      <c r="BM27" s="27"/>
      <c r="BN27" s="17"/>
    </row>
    <row r="28" spans="1:66" ht="28.7" customHeight="1">
      <c r="A28" s="870"/>
      <c r="B28" s="50" t="s">
        <v>159</v>
      </c>
      <c r="C28" s="57" t="s">
        <v>92</v>
      </c>
      <c r="D28" s="442">
        <f>'Sect. 12a'!D27</f>
        <v>0</v>
      </c>
      <c r="E28" s="506"/>
      <c r="F28" s="26">
        <f t="shared" si="0"/>
        <v>1</v>
      </c>
      <c r="G28" s="49">
        <f t="shared" si="1"/>
        <v>0</v>
      </c>
      <c r="H28" s="180"/>
      <c r="I28" s="26">
        <f t="shared" si="2"/>
        <v>1</v>
      </c>
      <c r="J28" s="49">
        <f t="shared" si="3"/>
        <v>0</v>
      </c>
      <c r="K28" s="180"/>
      <c r="L28" s="26">
        <f t="shared" si="4"/>
        <v>1</v>
      </c>
      <c r="M28" s="49">
        <f t="shared" si="5"/>
        <v>0</v>
      </c>
      <c r="N28" s="510"/>
      <c r="O28" s="26">
        <f t="shared" si="45"/>
        <v>1</v>
      </c>
      <c r="P28" s="49">
        <f t="shared" si="7"/>
        <v>0</v>
      </c>
      <c r="Q28" s="510"/>
      <c r="R28" s="462">
        <f t="shared" si="8"/>
        <v>1</v>
      </c>
      <c r="S28" s="44">
        <f t="shared" si="9"/>
        <v>0</v>
      </c>
      <c r="T28" s="506"/>
      <c r="U28" s="26">
        <f t="shared" si="10"/>
        <v>1</v>
      </c>
      <c r="V28" s="49">
        <f t="shared" si="11"/>
        <v>0</v>
      </c>
      <c r="W28" s="180"/>
      <c r="X28" s="26">
        <f t="shared" si="12"/>
        <v>1</v>
      </c>
      <c r="Y28" s="49">
        <f t="shared" si="13"/>
        <v>0</v>
      </c>
      <c r="Z28" s="180"/>
      <c r="AA28" s="26">
        <f t="shared" si="14"/>
        <v>1</v>
      </c>
      <c r="AB28" s="49">
        <f t="shared" si="15"/>
        <v>0</v>
      </c>
      <c r="AC28" s="510"/>
      <c r="AD28" s="462">
        <f t="shared" si="46"/>
        <v>1</v>
      </c>
      <c r="AE28" s="26">
        <f t="shared" si="17"/>
        <v>0</v>
      </c>
      <c r="AF28" s="512"/>
      <c r="AG28" s="26">
        <f t="shared" si="18"/>
        <v>1</v>
      </c>
      <c r="AH28" s="49">
        <f t="shared" si="19"/>
        <v>0</v>
      </c>
      <c r="AI28" s="506"/>
      <c r="AJ28" s="26">
        <f>IF(AI28="H",5,IF(AI28="M",3,1))</f>
        <v>1</v>
      </c>
      <c r="AK28" s="26">
        <f t="shared" si="21"/>
        <v>0</v>
      </c>
      <c r="AL28" s="180"/>
      <c r="AM28" s="26">
        <f>IF(AL28="H",5,IF(AL28="M",3,1))</f>
        <v>1</v>
      </c>
      <c r="AN28" s="26">
        <f t="shared" si="23"/>
        <v>0</v>
      </c>
      <c r="AO28" s="180"/>
      <c r="AP28" s="26">
        <f>IF(AO28="H",5,IF(AO28="M",3,1))</f>
        <v>1</v>
      </c>
      <c r="AQ28" s="26">
        <f t="shared" si="25"/>
        <v>0</v>
      </c>
      <c r="AR28" s="510"/>
      <c r="AS28" s="26">
        <f t="shared" si="47"/>
        <v>1</v>
      </c>
      <c r="AT28" s="49">
        <f t="shared" si="27"/>
        <v>0</v>
      </c>
      <c r="AU28" s="512"/>
      <c r="AV28" s="26">
        <f t="shared" si="28"/>
        <v>1</v>
      </c>
      <c r="AW28" s="49">
        <f t="shared" si="29"/>
        <v>0</v>
      </c>
      <c r="AX28" s="506"/>
      <c r="AY28" s="26">
        <f t="shared" si="30"/>
        <v>1</v>
      </c>
      <c r="AZ28" s="49">
        <f t="shared" si="31"/>
        <v>0</v>
      </c>
      <c r="BA28" s="180"/>
      <c r="BB28" s="26">
        <f t="shared" si="32"/>
        <v>1</v>
      </c>
      <c r="BC28" s="49">
        <f t="shared" si="33"/>
        <v>0</v>
      </c>
      <c r="BD28" s="180"/>
      <c r="BE28" s="26">
        <f t="shared" si="34"/>
        <v>1</v>
      </c>
      <c r="BF28" s="49">
        <f t="shared" si="35"/>
        <v>0</v>
      </c>
      <c r="BG28" s="180"/>
      <c r="BH28" s="26">
        <f t="shared" si="36"/>
        <v>1</v>
      </c>
      <c r="BI28" s="49">
        <f t="shared" si="37"/>
        <v>0</v>
      </c>
      <c r="BJ28" s="512"/>
      <c r="BK28" s="26">
        <f t="shared" si="38"/>
        <v>1</v>
      </c>
      <c r="BL28" s="49">
        <f t="shared" si="39"/>
        <v>0</v>
      </c>
      <c r="BM28" s="28"/>
      <c r="BN28" s="17"/>
    </row>
    <row r="29" spans="1:66" ht="28.7" customHeight="1">
      <c r="A29" s="870"/>
      <c r="B29" s="50" t="s">
        <v>160</v>
      </c>
      <c r="C29" s="57" t="s">
        <v>92</v>
      </c>
      <c r="D29" s="442">
        <f>'Sect. 12a'!D28</f>
        <v>0</v>
      </c>
      <c r="E29" s="506"/>
      <c r="F29" s="26">
        <f t="shared" si="0"/>
        <v>1</v>
      </c>
      <c r="G29" s="49">
        <f t="shared" si="1"/>
        <v>0</v>
      </c>
      <c r="H29" s="180"/>
      <c r="I29" s="26">
        <f t="shared" si="2"/>
        <v>1</v>
      </c>
      <c r="J29" s="49">
        <f t="shared" si="3"/>
        <v>0</v>
      </c>
      <c r="K29" s="180"/>
      <c r="L29" s="26">
        <f t="shared" si="4"/>
        <v>1</v>
      </c>
      <c r="M29" s="49">
        <f t="shared" si="5"/>
        <v>0</v>
      </c>
      <c r="N29" s="510"/>
      <c r="O29" s="26">
        <f t="shared" si="45"/>
        <v>1</v>
      </c>
      <c r="P29" s="49">
        <f t="shared" si="7"/>
        <v>0</v>
      </c>
      <c r="Q29" s="510"/>
      <c r="R29" s="462">
        <f t="shared" si="8"/>
        <v>1</v>
      </c>
      <c r="S29" s="44">
        <f t="shared" si="9"/>
        <v>0</v>
      </c>
      <c r="T29" s="506"/>
      <c r="U29" s="26">
        <f t="shared" si="10"/>
        <v>1</v>
      </c>
      <c r="V29" s="49">
        <f t="shared" si="11"/>
        <v>0</v>
      </c>
      <c r="W29" s="180"/>
      <c r="X29" s="26">
        <f t="shared" si="12"/>
        <v>1</v>
      </c>
      <c r="Y29" s="49">
        <f t="shared" si="13"/>
        <v>0</v>
      </c>
      <c r="Z29" s="180"/>
      <c r="AA29" s="26">
        <f t="shared" si="14"/>
        <v>1</v>
      </c>
      <c r="AB29" s="49">
        <f t="shared" si="15"/>
        <v>0</v>
      </c>
      <c r="AC29" s="510"/>
      <c r="AD29" s="462">
        <f t="shared" si="46"/>
        <v>1</v>
      </c>
      <c r="AE29" s="26">
        <f t="shared" si="17"/>
        <v>0</v>
      </c>
      <c r="AF29" s="512"/>
      <c r="AG29" s="26">
        <f t="shared" si="18"/>
        <v>1</v>
      </c>
      <c r="AH29" s="49">
        <f t="shared" si="19"/>
        <v>0</v>
      </c>
      <c r="AI29" s="506"/>
      <c r="AJ29" s="26">
        <f>IF(AI29="H",5,IF(AI29="M",3,1))</f>
        <v>1</v>
      </c>
      <c r="AK29" s="26">
        <f t="shared" si="21"/>
        <v>0</v>
      </c>
      <c r="AL29" s="180"/>
      <c r="AM29" s="26">
        <f>IF(AL29="H",5,IF(AL29="M",3,1))</f>
        <v>1</v>
      </c>
      <c r="AN29" s="26">
        <f t="shared" si="23"/>
        <v>0</v>
      </c>
      <c r="AO29" s="180"/>
      <c r="AP29" s="26">
        <f>IF(AO29="H",5,IF(AO29="M",3,1))</f>
        <v>1</v>
      </c>
      <c r="AQ29" s="26">
        <f t="shared" si="25"/>
        <v>0</v>
      </c>
      <c r="AR29" s="510"/>
      <c r="AS29" s="26">
        <f t="shared" si="47"/>
        <v>1</v>
      </c>
      <c r="AT29" s="49">
        <f t="shared" si="27"/>
        <v>0</v>
      </c>
      <c r="AU29" s="512"/>
      <c r="AV29" s="26">
        <f t="shared" si="28"/>
        <v>1</v>
      </c>
      <c r="AW29" s="49">
        <f t="shared" si="29"/>
        <v>0</v>
      </c>
      <c r="AX29" s="506"/>
      <c r="AY29" s="26">
        <f t="shared" si="30"/>
        <v>1</v>
      </c>
      <c r="AZ29" s="49">
        <f t="shared" si="31"/>
        <v>0</v>
      </c>
      <c r="BA29" s="180"/>
      <c r="BB29" s="26">
        <f t="shared" si="32"/>
        <v>1</v>
      </c>
      <c r="BC29" s="49">
        <f t="shared" si="33"/>
        <v>0</v>
      </c>
      <c r="BD29" s="180"/>
      <c r="BE29" s="26">
        <f t="shared" si="34"/>
        <v>1</v>
      </c>
      <c r="BF29" s="49">
        <f t="shared" si="35"/>
        <v>0</v>
      </c>
      <c r="BG29" s="180"/>
      <c r="BH29" s="26">
        <f t="shared" si="36"/>
        <v>1</v>
      </c>
      <c r="BI29" s="49">
        <f t="shared" si="37"/>
        <v>0</v>
      </c>
      <c r="BJ29" s="512"/>
      <c r="BK29" s="26">
        <f t="shared" si="38"/>
        <v>1</v>
      </c>
      <c r="BL29" s="49">
        <f t="shared" si="39"/>
        <v>0</v>
      </c>
      <c r="BM29" s="28"/>
      <c r="BN29" s="17"/>
    </row>
    <row r="30" spans="1:66" ht="28.7" customHeight="1">
      <c r="A30" s="870"/>
      <c r="B30" s="66" t="s">
        <v>161</v>
      </c>
      <c r="C30" s="67" t="s">
        <v>92</v>
      </c>
      <c r="D30" s="443">
        <f>'Sect. 12a'!D29</f>
        <v>0</v>
      </c>
      <c r="E30" s="515"/>
      <c r="F30" s="68">
        <f t="shared" si="0"/>
        <v>1</v>
      </c>
      <c r="G30" s="70">
        <f t="shared" si="1"/>
        <v>0</v>
      </c>
      <c r="H30" s="516"/>
      <c r="I30" s="68">
        <f t="shared" si="2"/>
        <v>1</v>
      </c>
      <c r="J30" s="70">
        <f t="shared" si="3"/>
        <v>0</v>
      </c>
      <c r="K30" s="516"/>
      <c r="L30" s="68">
        <f t="shared" si="4"/>
        <v>1</v>
      </c>
      <c r="M30" s="70">
        <f t="shared" si="5"/>
        <v>0</v>
      </c>
      <c r="N30" s="517"/>
      <c r="O30" s="68">
        <f t="shared" si="45"/>
        <v>1</v>
      </c>
      <c r="P30" s="70">
        <f t="shared" si="7"/>
        <v>0</v>
      </c>
      <c r="Q30" s="517"/>
      <c r="R30" s="500">
        <f t="shared" si="8"/>
        <v>1</v>
      </c>
      <c r="S30" s="69">
        <f t="shared" si="9"/>
        <v>0</v>
      </c>
      <c r="T30" s="515"/>
      <c r="U30" s="68">
        <f t="shared" si="10"/>
        <v>1</v>
      </c>
      <c r="V30" s="70">
        <f t="shared" si="11"/>
        <v>0</v>
      </c>
      <c r="W30" s="516"/>
      <c r="X30" s="68">
        <f t="shared" si="12"/>
        <v>1</v>
      </c>
      <c r="Y30" s="70">
        <f t="shared" si="13"/>
        <v>0</v>
      </c>
      <c r="Z30" s="516"/>
      <c r="AA30" s="68">
        <f t="shared" si="14"/>
        <v>1</v>
      </c>
      <c r="AB30" s="70">
        <f t="shared" si="15"/>
        <v>0</v>
      </c>
      <c r="AC30" s="517"/>
      <c r="AD30" s="462">
        <f t="shared" si="46"/>
        <v>1</v>
      </c>
      <c r="AE30" s="26">
        <f t="shared" si="17"/>
        <v>0</v>
      </c>
      <c r="AF30" s="518"/>
      <c r="AG30" s="68">
        <f t="shared" si="18"/>
        <v>1</v>
      </c>
      <c r="AH30" s="70">
        <f t="shared" si="19"/>
        <v>0</v>
      </c>
      <c r="AI30" s="515"/>
      <c r="AJ30" s="68">
        <f>IF(AI30="H",5,IF(AI30="M",3,1))</f>
        <v>1</v>
      </c>
      <c r="AK30" s="68">
        <f t="shared" si="21"/>
        <v>0</v>
      </c>
      <c r="AL30" s="516"/>
      <c r="AM30" s="68">
        <f>IF(AL30="H",5,IF(AL30="M",3,1))</f>
        <v>1</v>
      </c>
      <c r="AN30" s="68">
        <f t="shared" si="23"/>
        <v>0</v>
      </c>
      <c r="AO30" s="516"/>
      <c r="AP30" s="68">
        <f>IF(AO30="H",5,IF(AO30="M",3,1))</f>
        <v>1</v>
      </c>
      <c r="AQ30" s="68">
        <f t="shared" si="25"/>
        <v>0</v>
      </c>
      <c r="AR30" s="517"/>
      <c r="AS30" s="26">
        <f t="shared" si="47"/>
        <v>1</v>
      </c>
      <c r="AT30" s="49">
        <f t="shared" si="27"/>
        <v>0</v>
      </c>
      <c r="AU30" s="518"/>
      <c r="AV30" s="68">
        <f t="shared" si="28"/>
        <v>1</v>
      </c>
      <c r="AW30" s="70">
        <f t="shared" si="29"/>
        <v>0</v>
      </c>
      <c r="AX30" s="515"/>
      <c r="AY30" s="68">
        <f t="shared" si="30"/>
        <v>1</v>
      </c>
      <c r="AZ30" s="70">
        <f t="shared" si="31"/>
        <v>0</v>
      </c>
      <c r="BA30" s="516"/>
      <c r="BB30" s="68">
        <f t="shared" si="32"/>
        <v>1</v>
      </c>
      <c r="BC30" s="70">
        <f t="shared" si="33"/>
        <v>0</v>
      </c>
      <c r="BD30" s="516"/>
      <c r="BE30" s="68">
        <f t="shared" si="34"/>
        <v>1</v>
      </c>
      <c r="BF30" s="70">
        <f t="shared" si="35"/>
        <v>0</v>
      </c>
      <c r="BG30" s="516"/>
      <c r="BH30" s="68">
        <f t="shared" si="36"/>
        <v>1</v>
      </c>
      <c r="BI30" s="70">
        <f t="shared" si="37"/>
        <v>0</v>
      </c>
      <c r="BJ30" s="518"/>
      <c r="BK30" s="68">
        <f t="shared" si="38"/>
        <v>1</v>
      </c>
      <c r="BL30" s="70">
        <f t="shared" si="39"/>
        <v>0</v>
      </c>
      <c r="BM30" s="28"/>
      <c r="BN30" s="17"/>
    </row>
    <row r="31" spans="1:66" ht="30" customHeight="1">
      <c r="A31" s="58"/>
      <c r="B31" s="71"/>
      <c r="C31" s="79" t="s">
        <v>164</v>
      </c>
      <c r="D31" s="444" t="str">
        <f>'Sect. 12a'!D30</f>
        <v>200</v>
      </c>
      <c r="E31" s="72">
        <f>G31</f>
        <v>700</v>
      </c>
      <c r="F31" s="73"/>
      <c r="G31" s="45">
        <f>SUM(G6:G30)</f>
        <v>700</v>
      </c>
      <c r="H31" s="74">
        <f>J31</f>
        <v>562</v>
      </c>
      <c r="I31" s="75"/>
      <c r="J31" s="45">
        <f>SUM(J6:J30)</f>
        <v>562</v>
      </c>
      <c r="K31" s="74">
        <f>M31</f>
        <v>644</v>
      </c>
      <c r="L31" s="75"/>
      <c r="M31" s="45">
        <f>SUM(M6:M30)</f>
        <v>644</v>
      </c>
      <c r="N31" s="495">
        <f>P31</f>
        <v>632</v>
      </c>
      <c r="O31" s="75"/>
      <c r="P31" s="78">
        <f>SUM(P6:P30)</f>
        <v>632</v>
      </c>
      <c r="Q31" s="495">
        <f>S31</f>
        <v>392</v>
      </c>
      <c r="R31" s="77"/>
      <c r="S31" s="514">
        <f>SUM(S6:S30)</f>
        <v>392</v>
      </c>
      <c r="T31" s="72">
        <f>V31</f>
        <v>562</v>
      </c>
      <c r="U31" s="73"/>
      <c r="V31" s="45">
        <f>SUM(V6:V30)</f>
        <v>562</v>
      </c>
      <c r="W31" s="74">
        <f>Y31</f>
        <v>538</v>
      </c>
      <c r="X31" s="75"/>
      <c r="Y31" s="45">
        <f>SUM(Y6:Y30)</f>
        <v>538</v>
      </c>
      <c r="Z31" s="74">
        <f>AB31</f>
        <v>592</v>
      </c>
      <c r="AA31" s="75"/>
      <c r="AB31" s="45">
        <f>SUM(AB6:AB30)</f>
        <v>592</v>
      </c>
      <c r="AC31" s="495">
        <f>AE31</f>
        <v>674</v>
      </c>
      <c r="AD31" s="505"/>
      <c r="AE31" s="497">
        <f>SUM(AE6:AE30)</f>
        <v>674</v>
      </c>
      <c r="AF31" s="76">
        <f>AH31</f>
        <v>424</v>
      </c>
      <c r="AG31" s="77"/>
      <c r="AH31" s="78">
        <f>SUM(AH6:AH30)</f>
        <v>424</v>
      </c>
      <c r="AI31" s="72">
        <f>AK31</f>
        <v>552</v>
      </c>
      <c r="AJ31" s="73"/>
      <c r="AK31" s="45">
        <f>SUM(AK6:AK30)</f>
        <v>552</v>
      </c>
      <c r="AL31" s="74">
        <f>AN31</f>
        <v>548</v>
      </c>
      <c r="AM31" s="75"/>
      <c r="AN31" s="45">
        <f>SUM(AN6:AN30)</f>
        <v>548</v>
      </c>
      <c r="AO31" s="74">
        <f>AQ31</f>
        <v>472</v>
      </c>
      <c r="AP31" s="75"/>
      <c r="AQ31" s="45">
        <f>SUM(AQ6:AQ30)</f>
        <v>472</v>
      </c>
      <c r="AR31" s="495">
        <f>AT31</f>
        <v>514</v>
      </c>
      <c r="AS31" s="499"/>
      <c r="AT31" s="498">
        <f>SUM(AT6:AT30)</f>
        <v>514</v>
      </c>
      <c r="AU31" s="76">
        <f>AW31</f>
        <v>534</v>
      </c>
      <c r="AV31" s="77"/>
      <c r="AW31" s="78">
        <f>SUM(AW6:AW30)</f>
        <v>534</v>
      </c>
      <c r="AX31" s="72">
        <f>AZ31</f>
        <v>700</v>
      </c>
      <c r="AY31" s="73"/>
      <c r="AZ31" s="45">
        <f>SUM(AZ6:AZ30)</f>
        <v>700</v>
      </c>
      <c r="BA31" s="74">
        <f>BC31</f>
        <v>850</v>
      </c>
      <c r="BB31" s="75"/>
      <c r="BC31" s="45">
        <f>SUM(BC6:BC30)</f>
        <v>850</v>
      </c>
      <c r="BD31" s="74">
        <f>BF31</f>
        <v>780</v>
      </c>
      <c r="BE31" s="75"/>
      <c r="BF31" s="45">
        <f>SUM(BF6:BF30)</f>
        <v>780</v>
      </c>
      <c r="BG31" s="74">
        <f>BI31</f>
        <v>638</v>
      </c>
      <c r="BH31" s="42"/>
      <c r="BI31" s="49">
        <f>SUM(BI6:BI30)</f>
        <v>638</v>
      </c>
      <c r="BJ31" s="76">
        <f>BL31</f>
        <v>684</v>
      </c>
      <c r="BK31" s="42"/>
      <c r="BL31" s="26">
        <f>SUM(BL6:BL30)</f>
        <v>684</v>
      </c>
      <c r="BM31" s="28"/>
      <c r="BN31" s="17"/>
    </row>
    <row r="32" spans="1:145" s="93" customFormat="1" ht="6" customHeight="1">
      <c r="A32" s="130"/>
      <c r="B32" s="131"/>
      <c r="C32" s="346"/>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row>
    <row r="33" spans="3:65" s="231" customFormat="1" ht="20.1" customHeight="1">
      <c r="C33" s="889" t="s">
        <v>587</v>
      </c>
      <c r="D33" s="445"/>
      <c r="E33" s="847" t="s">
        <v>593</v>
      </c>
      <c r="F33" s="848"/>
      <c r="G33" s="848"/>
      <c r="H33" s="848"/>
      <c r="I33" s="848"/>
      <c r="J33" s="848"/>
      <c r="K33" s="848"/>
      <c r="L33" s="848"/>
      <c r="M33" s="848"/>
      <c r="N33" s="848"/>
      <c r="O33" s="848"/>
      <c r="P33" s="848"/>
      <c r="Q33" s="848"/>
      <c r="R33" s="455"/>
      <c r="S33" s="455"/>
      <c r="T33" s="847" t="s">
        <v>594</v>
      </c>
      <c r="U33" s="848"/>
      <c r="V33" s="848"/>
      <c r="W33" s="848"/>
      <c r="X33" s="848"/>
      <c r="Y33" s="848"/>
      <c r="Z33" s="848"/>
      <c r="AA33" s="848"/>
      <c r="AB33" s="848"/>
      <c r="AC33" s="848"/>
      <c r="AD33" s="848"/>
      <c r="AE33" s="848"/>
      <c r="AF33" s="848"/>
      <c r="AG33" s="455"/>
      <c r="AH33" s="455"/>
      <c r="AI33" s="847" t="s">
        <v>595</v>
      </c>
      <c r="AJ33" s="848"/>
      <c r="AK33" s="848"/>
      <c r="AL33" s="848"/>
      <c r="AM33" s="848"/>
      <c r="AN33" s="848"/>
      <c r="AO33" s="848"/>
      <c r="AP33" s="848"/>
      <c r="AQ33" s="848"/>
      <c r="AR33" s="848"/>
      <c r="AS33" s="848"/>
      <c r="AT33" s="848"/>
      <c r="AU33" s="848"/>
      <c r="AV33" s="455"/>
      <c r="AW33" s="455"/>
      <c r="AX33" s="847" t="s">
        <v>316</v>
      </c>
      <c r="AY33" s="848"/>
      <c r="AZ33" s="848"/>
      <c r="BA33" s="848"/>
      <c r="BB33" s="848"/>
      <c r="BC33" s="848"/>
      <c r="BD33" s="848"/>
      <c r="BE33" s="848"/>
      <c r="BF33" s="848"/>
      <c r="BG33" s="848"/>
      <c r="BH33" s="848"/>
      <c r="BI33" s="848"/>
      <c r="BJ33" s="857"/>
      <c r="BK33" s="456"/>
      <c r="BL33" s="456"/>
      <c r="BM33" s="457"/>
    </row>
    <row r="34" spans="3:65" s="231" customFormat="1" ht="20.1" customHeight="1">
      <c r="C34" s="889"/>
      <c r="D34" s="445"/>
      <c r="E34" s="849" t="s">
        <v>183</v>
      </c>
      <c r="F34" s="850"/>
      <c r="G34" s="850"/>
      <c r="H34" s="849" t="s">
        <v>184</v>
      </c>
      <c r="I34" s="850"/>
      <c r="J34" s="850"/>
      <c r="K34" s="849" t="s">
        <v>185</v>
      </c>
      <c r="L34" s="850"/>
      <c r="M34" s="850"/>
      <c r="N34" s="849" t="s">
        <v>186</v>
      </c>
      <c r="O34" s="850"/>
      <c r="P34" s="851"/>
      <c r="Q34" s="849" t="s">
        <v>187</v>
      </c>
      <c r="R34" s="850"/>
      <c r="S34" s="851"/>
      <c r="T34" s="849" t="s">
        <v>183</v>
      </c>
      <c r="U34" s="850"/>
      <c r="V34" s="850"/>
      <c r="W34" s="849" t="s">
        <v>184</v>
      </c>
      <c r="X34" s="850"/>
      <c r="Y34" s="850"/>
      <c r="Z34" s="849" t="s">
        <v>185</v>
      </c>
      <c r="AA34" s="850"/>
      <c r="AB34" s="850"/>
      <c r="AC34" s="849" t="s">
        <v>186</v>
      </c>
      <c r="AD34" s="850"/>
      <c r="AE34" s="851"/>
      <c r="AF34" s="849" t="s">
        <v>187</v>
      </c>
      <c r="AG34" s="850"/>
      <c r="AH34" s="851"/>
      <c r="AI34" s="849" t="s">
        <v>183</v>
      </c>
      <c r="AJ34" s="850"/>
      <c r="AK34" s="850"/>
      <c r="AL34" s="849" t="s">
        <v>184</v>
      </c>
      <c r="AM34" s="850"/>
      <c r="AN34" s="850"/>
      <c r="AO34" s="849" t="s">
        <v>185</v>
      </c>
      <c r="AP34" s="850"/>
      <c r="AQ34" s="850"/>
      <c r="AR34" s="849" t="s">
        <v>186</v>
      </c>
      <c r="AS34" s="850"/>
      <c r="AT34" s="851"/>
      <c r="AU34" s="849" t="s">
        <v>187</v>
      </c>
      <c r="AV34" s="850"/>
      <c r="AW34" s="851"/>
      <c r="AX34" s="849" t="s">
        <v>183</v>
      </c>
      <c r="AY34" s="850"/>
      <c r="AZ34" s="850"/>
      <c r="BA34" s="849" t="s">
        <v>184</v>
      </c>
      <c r="BB34" s="850"/>
      <c r="BC34" s="850"/>
      <c r="BD34" s="849" t="s">
        <v>185</v>
      </c>
      <c r="BE34" s="850"/>
      <c r="BF34" s="850"/>
      <c r="BG34" s="849" t="s">
        <v>186</v>
      </c>
      <c r="BH34" s="850"/>
      <c r="BI34" s="851"/>
      <c r="BJ34" s="849" t="s">
        <v>187</v>
      </c>
      <c r="BK34" s="850"/>
      <c r="BL34" s="851"/>
      <c r="BM34" s="458"/>
    </row>
    <row r="35" spans="3:65" s="231" customFormat="1" ht="30" customHeight="1">
      <c r="C35" s="459" t="s">
        <v>131</v>
      </c>
      <c r="D35" s="446"/>
      <c r="E35" s="860">
        <f>SUM(G6:G8)</f>
        <v>325</v>
      </c>
      <c r="F35" s="852"/>
      <c r="G35" s="852"/>
      <c r="H35" s="852">
        <f>SUM(J6:J8)</f>
        <v>185</v>
      </c>
      <c r="I35" s="852"/>
      <c r="J35" s="852"/>
      <c r="K35" s="852">
        <f>SUM(M6:M8)</f>
        <v>235</v>
      </c>
      <c r="L35" s="852"/>
      <c r="M35" s="852"/>
      <c r="N35" s="852">
        <f>SUM(P6:P8)</f>
        <v>195</v>
      </c>
      <c r="O35" s="852"/>
      <c r="P35" s="853"/>
      <c r="Q35" s="852">
        <f>SUM(S6:S8)</f>
        <v>105</v>
      </c>
      <c r="R35" s="852"/>
      <c r="S35" s="853"/>
      <c r="T35" s="860">
        <f>SUM(V6:V8)</f>
        <v>95</v>
      </c>
      <c r="U35" s="852"/>
      <c r="V35" s="852"/>
      <c r="W35" s="852">
        <f>SUM(Y6:Y8)</f>
        <v>175</v>
      </c>
      <c r="X35" s="852"/>
      <c r="Y35" s="852"/>
      <c r="Z35" s="852">
        <f>SUM(AB6:AB8)</f>
        <v>185</v>
      </c>
      <c r="AA35" s="852"/>
      <c r="AB35" s="852"/>
      <c r="AC35" s="852">
        <f>SUM(AE6:AE8)</f>
        <v>265</v>
      </c>
      <c r="AD35" s="852"/>
      <c r="AE35" s="853"/>
      <c r="AF35" s="852">
        <f>SUM(AH6:AH8)</f>
        <v>205</v>
      </c>
      <c r="AG35" s="852"/>
      <c r="AH35" s="853"/>
      <c r="AI35" s="860">
        <f>SUM(AK6:AK8)</f>
        <v>215</v>
      </c>
      <c r="AJ35" s="852"/>
      <c r="AK35" s="852"/>
      <c r="AL35" s="852">
        <f>SUM(AN6:AN8)</f>
        <v>145</v>
      </c>
      <c r="AM35" s="852"/>
      <c r="AN35" s="852"/>
      <c r="AO35" s="852">
        <f>SUM(AQ6:AQ8)</f>
        <v>65</v>
      </c>
      <c r="AP35" s="852"/>
      <c r="AQ35" s="852"/>
      <c r="AR35" s="852">
        <f>SUM(AT6:AT8)</f>
        <v>125</v>
      </c>
      <c r="AS35" s="852"/>
      <c r="AT35" s="853"/>
      <c r="AU35" s="852">
        <f>SUM(AW6:AW8)</f>
        <v>125</v>
      </c>
      <c r="AV35" s="852"/>
      <c r="AW35" s="853"/>
      <c r="AX35" s="860">
        <f>SUM(AZ6:AZ8)</f>
        <v>255</v>
      </c>
      <c r="AY35" s="852"/>
      <c r="AZ35" s="852"/>
      <c r="BA35" s="852">
        <f>SUM(BC6:BC8)</f>
        <v>235</v>
      </c>
      <c r="BB35" s="852"/>
      <c r="BC35" s="852"/>
      <c r="BD35" s="852">
        <f>SUM(BF6:BF8)</f>
        <v>235</v>
      </c>
      <c r="BE35" s="852"/>
      <c r="BF35" s="852"/>
      <c r="BG35" s="852">
        <f>SUM(BI6:BI8)</f>
        <v>325</v>
      </c>
      <c r="BH35" s="852"/>
      <c r="BI35" s="853"/>
      <c r="BJ35" s="852">
        <f>SUM(BL6:BL8)</f>
        <v>285</v>
      </c>
      <c r="BK35" s="852"/>
      <c r="BL35" s="853"/>
      <c r="BM35" s="458"/>
    </row>
    <row r="36" spans="3:65" s="231" customFormat="1" ht="30" customHeight="1">
      <c r="C36" s="460" t="s">
        <v>132</v>
      </c>
      <c r="D36" s="447"/>
      <c r="E36" s="858">
        <f>SUM(G9:G11)</f>
        <v>40</v>
      </c>
      <c r="F36" s="842"/>
      <c r="G36" s="842"/>
      <c r="H36" s="842">
        <f>SUM(J9:J11)</f>
        <v>120</v>
      </c>
      <c r="I36" s="842"/>
      <c r="J36" s="842"/>
      <c r="K36" s="842">
        <f>SUM(M9:M11)</f>
        <v>120</v>
      </c>
      <c r="L36" s="842"/>
      <c r="M36" s="842"/>
      <c r="N36" s="842">
        <f>SUM(P9:P11)</f>
        <v>200</v>
      </c>
      <c r="O36" s="842"/>
      <c r="P36" s="843"/>
      <c r="Q36" s="842">
        <f>SUM(S9:S11)</f>
        <v>150</v>
      </c>
      <c r="R36" s="842"/>
      <c r="S36" s="843"/>
      <c r="T36" s="858">
        <f>SUM(V9:V11)</f>
        <v>180</v>
      </c>
      <c r="U36" s="842"/>
      <c r="V36" s="842"/>
      <c r="W36" s="842">
        <f>SUM(Y9:Y11)</f>
        <v>150</v>
      </c>
      <c r="X36" s="842"/>
      <c r="Y36" s="842"/>
      <c r="Z36" s="842">
        <f>SUM(AB9:AB11)</f>
        <v>90</v>
      </c>
      <c r="AA36" s="842"/>
      <c r="AB36" s="842"/>
      <c r="AC36" s="842">
        <f>SUM(AE9:AE11)</f>
        <v>180</v>
      </c>
      <c r="AD36" s="842"/>
      <c r="AE36" s="843"/>
      <c r="AF36" s="842">
        <f>SUM(AH9:AH11)</f>
        <v>40</v>
      </c>
      <c r="AG36" s="842"/>
      <c r="AH36" s="843"/>
      <c r="AI36" s="858">
        <f>SUM(AK9:AK11)</f>
        <v>150</v>
      </c>
      <c r="AJ36" s="842"/>
      <c r="AK36" s="842"/>
      <c r="AL36" s="842">
        <f>SUM(AN9:AN11)</f>
        <v>150</v>
      </c>
      <c r="AM36" s="842"/>
      <c r="AN36" s="842"/>
      <c r="AO36" s="842">
        <f>SUM(AQ9:AQ11)</f>
        <v>90</v>
      </c>
      <c r="AP36" s="842"/>
      <c r="AQ36" s="842"/>
      <c r="AR36" s="842">
        <f>SUM(AT9:AT11)</f>
        <v>160</v>
      </c>
      <c r="AS36" s="842"/>
      <c r="AT36" s="843"/>
      <c r="AU36" s="842">
        <f>SUM(AW9:AW11)</f>
        <v>160</v>
      </c>
      <c r="AV36" s="842"/>
      <c r="AW36" s="843"/>
      <c r="AX36" s="858">
        <f>SUM(AZ9:AZ11)</f>
        <v>140</v>
      </c>
      <c r="AY36" s="842"/>
      <c r="AZ36" s="842"/>
      <c r="BA36" s="842">
        <f>SUM(BC9:BC11)</f>
        <v>180</v>
      </c>
      <c r="BB36" s="842"/>
      <c r="BC36" s="842"/>
      <c r="BD36" s="842">
        <f>SUM(BF9:BF11)</f>
        <v>200</v>
      </c>
      <c r="BE36" s="842"/>
      <c r="BF36" s="842"/>
      <c r="BG36" s="842">
        <f>SUM(BI9:BI11)</f>
        <v>40</v>
      </c>
      <c r="BH36" s="842"/>
      <c r="BI36" s="843"/>
      <c r="BJ36" s="842">
        <f>SUM(BL9:BL11)</f>
        <v>90</v>
      </c>
      <c r="BK36" s="842"/>
      <c r="BL36" s="843"/>
      <c r="BM36" s="458"/>
    </row>
    <row r="37" spans="3:65" s="231" customFormat="1" ht="30" customHeight="1">
      <c r="C37" s="460" t="s">
        <v>134</v>
      </c>
      <c r="D37" s="447"/>
      <c r="E37" s="858">
        <f>SUM(G12:G15)</f>
        <v>95</v>
      </c>
      <c r="F37" s="842"/>
      <c r="G37" s="842"/>
      <c r="H37" s="842">
        <f>SUM(J12:J15)</f>
        <v>67</v>
      </c>
      <c r="I37" s="842"/>
      <c r="J37" s="842"/>
      <c r="K37" s="842">
        <f>SUM(M12:M15)</f>
        <v>65</v>
      </c>
      <c r="L37" s="842"/>
      <c r="M37" s="842"/>
      <c r="N37" s="842">
        <f>SUM(P12:P15)</f>
        <v>85</v>
      </c>
      <c r="O37" s="842"/>
      <c r="P37" s="843"/>
      <c r="Q37" s="842">
        <f>SUM(S12:S15)</f>
        <v>35</v>
      </c>
      <c r="R37" s="842"/>
      <c r="S37" s="843"/>
      <c r="T37" s="858">
        <f>SUM(V12:V15)</f>
        <v>71</v>
      </c>
      <c r="U37" s="842"/>
      <c r="V37" s="842"/>
      <c r="W37" s="842">
        <f>SUM(Y12:Y15)</f>
        <v>37</v>
      </c>
      <c r="X37" s="842"/>
      <c r="Y37" s="842"/>
      <c r="Z37" s="842">
        <f>SUM(AB12:AB15)</f>
        <v>105</v>
      </c>
      <c r="AA37" s="842"/>
      <c r="AB37" s="842"/>
      <c r="AC37" s="842">
        <f>SUM(AE12:AE15)</f>
        <v>57</v>
      </c>
      <c r="AD37" s="842"/>
      <c r="AE37" s="843"/>
      <c r="AF37" s="842">
        <f>SUM(AH12:AH15)</f>
        <v>47</v>
      </c>
      <c r="AG37" s="842"/>
      <c r="AH37" s="843"/>
      <c r="AI37" s="858">
        <f>SUM(AK12:AK15)</f>
        <v>31</v>
      </c>
      <c r="AJ37" s="842"/>
      <c r="AK37" s="842"/>
      <c r="AL37" s="842">
        <f>SUM(AN12:AN15)</f>
        <v>37</v>
      </c>
      <c r="AM37" s="842"/>
      <c r="AN37" s="842"/>
      <c r="AO37" s="842">
        <f>SUM(AQ12:AQ15)</f>
        <v>105</v>
      </c>
      <c r="AP37" s="842"/>
      <c r="AQ37" s="842"/>
      <c r="AR37" s="842">
        <f>SUM(AT12:AT15)</f>
        <v>57</v>
      </c>
      <c r="AS37" s="842"/>
      <c r="AT37" s="843"/>
      <c r="AU37" s="842">
        <f>SUM(AW12:AW15)</f>
        <v>57</v>
      </c>
      <c r="AV37" s="842"/>
      <c r="AW37" s="843"/>
      <c r="AX37" s="858">
        <f>SUM(AZ12:AZ15)</f>
        <v>55</v>
      </c>
      <c r="AY37" s="842"/>
      <c r="AZ37" s="842"/>
      <c r="BA37" s="842">
        <f>SUM(BC12:BC15)</f>
        <v>135</v>
      </c>
      <c r="BB37" s="842"/>
      <c r="BC37" s="842"/>
      <c r="BD37" s="842">
        <f>SUM(BF12:BF15)</f>
        <v>105</v>
      </c>
      <c r="BE37" s="842"/>
      <c r="BF37" s="842"/>
      <c r="BG37" s="842">
        <f>SUM(BI12:BI15)</f>
        <v>81</v>
      </c>
      <c r="BH37" s="842"/>
      <c r="BI37" s="843"/>
      <c r="BJ37" s="842">
        <f>SUM(BL12:BL15)</f>
        <v>67</v>
      </c>
      <c r="BK37" s="842"/>
      <c r="BL37" s="843"/>
      <c r="BM37" s="458"/>
    </row>
    <row r="38" spans="3:65" s="231" customFormat="1" ht="30" customHeight="1">
      <c r="C38" s="460" t="s">
        <v>103</v>
      </c>
      <c r="D38" s="447"/>
      <c r="E38" s="858">
        <f>SUM(G16:G18)</f>
        <v>70</v>
      </c>
      <c r="F38" s="842"/>
      <c r="G38" s="842"/>
      <c r="H38" s="842">
        <f>SUM(J16:J18)</f>
        <v>90</v>
      </c>
      <c r="I38" s="842"/>
      <c r="J38" s="842"/>
      <c r="K38" s="842">
        <f>SUM(M16:M18)</f>
        <v>110</v>
      </c>
      <c r="L38" s="842"/>
      <c r="M38" s="842"/>
      <c r="N38" s="842">
        <f>SUM(P16:P18)</f>
        <v>90</v>
      </c>
      <c r="O38" s="842"/>
      <c r="P38" s="843"/>
      <c r="Q38" s="842">
        <f>SUM(S16:S18)</f>
        <v>50</v>
      </c>
      <c r="R38" s="842"/>
      <c r="S38" s="843"/>
      <c r="T38" s="858">
        <f>SUM(V16:V18)</f>
        <v>110</v>
      </c>
      <c r="U38" s="842"/>
      <c r="V38" s="842"/>
      <c r="W38" s="842">
        <f>SUM(Y16:Y18)</f>
        <v>90</v>
      </c>
      <c r="X38" s="842"/>
      <c r="Y38" s="842"/>
      <c r="Z38" s="842">
        <f>SUM(AB16:AB18)</f>
        <v>90</v>
      </c>
      <c r="AA38" s="842"/>
      <c r="AB38" s="842"/>
      <c r="AC38" s="842">
        <f>SUM(AE16:AE18)</f>
        <v>50</v>
      </c>
      <c r="AD38" s="842"/>
      <c r="AE38" s="843"/>
      <c r="AF38" s="842">
        <f>SUM(AH16:AH18)</f>
        <v>50</v>
      </c>
      <c r="AG38" s="842"/>
      <c r="AH38" s="843"/>
      <c r="AI38" s="858">
        <f>SUM(AK16:AK18)</f>
        <v>110</v>
      </c>
      <c r="AJ38" s="842"/>
      <c r="AK38" s="842"/>
      <c r="AL38" s="842">
        <f>SUM(AN16:AN18)</f>
        <v>110</v>
      </c>
      <c r="AM38" s="842"/>
      <c r="AN38" s="842"/>
      <c r="AO38" s="842">
        <f>SUM(AQ16:AQ18)</f>
        <v>90</v>
      </c>
      <c r="AP38" s="842"/>
      <c r="AQ38" s="842"/>
      <c r="AR38" s="842">
        <f>SUM(AT16:AT18)</f>
        <v>50</v>
      </c>
      <c r="AS38" s="842"/>
      <c r="AT38" s="843"/>
      <c r="AU38" s="842">
        <f>SUM(AW16:AW18)</f>
        <v>70</v>
      </c>
      <c r="AV38" s="842"/>
      <c r="AW38" s="843"/>
      <c r="AX38" s="858">
        <f>SUM(AZ16:AZ18)</f>
        <v>70</v>
      </c>
      <c r="AY38" s="842"/>
      <c r="AZ38" s="842"/>
      <c r="BA38" s="842">
        <f>SUM(BC16:BC18)</f>
        <v>130</v>
      </c>
      <c r="BB38" s="842"/>
      <c r="BC38" s="842"/>
      <c r="BD38" s="842">
        <f>SUM(BF16:BF18)</f>
        <v>130</v>
      </c>
      <c r="BE38" s="842"/>
      <c r="BF38" s="842"/>
      <c r="BG38" s="842">
        <f>SUM(BI16:BI18)</f>
        <v>70</v>
      </c>
      <c r="BH38" s="842"/>
      <c r="BI38" s="843"/>
      <c r="BJ38" s="842">
        <f>SUM(BL16:BL18)</f>
        <v>130</v>
      </c>
      <c r="BK38" s="842"/>
      <c r="BL38" s="843"/>
      <c r="BM38" s="458"/>
    </row>
    <row r="39" spans="3:65" s="231" customFormat="1" ht="30" customHeight="1">
      <c r="C39" s="460" t="s">
        <v>104</v>
      </c>
      <c r="D39" s="447"/>
      <c r="E39" s="858">
        <f>SUM(G19:G22)</f>
        <v>130</v>
      </c>
      <c r="F39" s="842"/>
      <c r="G39" s="842"/>
      <c r="H39" s="842">
        <f>SUM(J19:J22)</f>
        <v>80</v>
      </c>
      <c r="I39" s="842"/>
      <c r="J39" s="842"/>
      <c r="K39" s="842">
        <f>SUM(M19:M22)</f>
        <v>90</v>
      </c>
      <c r="L39" s="842"/>
      <c r="M39" s="842"/>
      <c r="N39" s="842">
        <f>SUM(P19:P22)</f>
        <v>40</v>
      </c>
      <c r="O39" s="842"/>
      <c r="P39" s="843"/>
      <c r="Q39" s="842">
        <f>SUM(S19:S22)</f>
        <v>30</v>
      </c>
      <c r="R39" s="842"/>
      <c r="S39" s="843"/>
      <c r="T39" s="858">
        <f>SUM(V19:V22)</f>
        <v>90</v>
      </c>
      <c r="U39" s="842"/>
      <c r="V39" s="842"/>
      <c r="W39" s="842">
        <f>SUM(Y19:Y22)</f>
        <v>70</v>
      </c>
      <c r="X39" s="842"/>
      <c r="Y39" s="842"/>
      <c r="Z39" s="842">
        <f>SUM(AB19:AB22)</f>
        <v>110</v>
      </c>
      <c r="AA39" s="842"/>
      <c r="AB39" s="842"/>
      <c r="AC39" s="842">
        <f>SUM(AE19:AE22)</f>
        <v>90</v>
      </c>
      <c r="AD39" s="842"/>
      <c r="AE39" s="843"/>
      <c r="AF39" s="842">
        <f>SUM(AH19:AH22)</f>
        <v>70</v>
      </c>
      <c r="AG39" s="842"/>
      <c r="AH39" s="843"/>
      <c r="AI39" s="858">
        <f>SUM(AK19:AK22)</f>
        <v>30</v>
      </c>
      <c r="AJ39" s="842"/>
      <c r="AK39" s="842"/>
      <c r="AL39" s="842">
        <f>SUM(AN19:AN22)</f>
        <v>70</v>
      </c>
      <c r="AM39" s="842"/>
      <c r="AN39" s="842"/>
      <c r="AO39" s="842">
        <f>SUM(AQ19:AQ22)</f>
        <v>110</v>
      </c>
      <c r="AP39" s="842"/>
      <c r="AQ39" s="842"/>
      <c r="AR39" s="842">
        <f>SUM(AT19:AT22)</f>
        <v>90</v>
      </c>
      <c r="AS39" s="842"/>
      <c r="AT39" s="843"/>
      <c r="AU39" s="842">
        <f>SUM(AW19:AW22)</f>
        <v>90</v>
      </c>
      <c r="AV39" s="842"/>
      <c r="AW39" s="843"/>
      <c r="AX39" s="858">
        <f>SUM(AZ19:AZ22)</f>
        <v>150</v>
      </c>
      <c r="AY39" s="842"/>
      <c r="AZ39" s="842"/>
      <c r="BA39" s="842">
        <f>SUM(BC19:BC22)</f>
        <v>150</v>
      </c>
      <c r="BB39" s="842"/>
      <c r="BC39" s="842"/>
      <c r="BD39" s="842">
        <f>SUM(BF19:BF22)</f>
        <v>90</v>
      </c>
      <c r="BE39" s="842"/>
      <c r="BF39" s="842"/>
      <c r="BG39" s="842">
        <f>SUM(BI19:BI22)</f>
        <v>90</v>
      </c>
      <c r="BH39" s="842"/>
      <c r="BI39" s="843"/>
      <c r="BJ39" s="842">
        <f>SUM(BL19:BL22)</f>
        <v>80</v>
      </c>
      <c r="BK39" s="842"/>
      <c r="BL39" s="843"/>
      <c r="BM39" s="524"/>
    </row>
    <row r="40" spans="3:65" s="231" customFormat="1" ht="30" customHeight="1">
      <c r="C40" s="460" t="s">
        <v>742</v>
      </c>
      <c r="D40" s="447"/>
      <c r="E40" s="858">
        <f>SUM(G23:G26)</f>
        <v>40</v>
      </c>
      <c r="F40" s="842"/>
      <c r="G40" s="842"/>
      <c r="H40" s="842">
        <f>SUM(J23:J26)</f>
        <v>20</v>
      </c>
      <c r="I40" s="842"/>
      <c r="J40" s="842"/>
      <c r="K40" s="842">
        <f>SUM(M23:M26)</f>
        <v>24</v>
      </c>
      <c r="L40" s="842"/>
      <c r="M40" s="842"/>
      <c r="N40" s="842">
        <f>SUM(P23:P26)</f>
        <v>22</v>
      </c>
      <c r="O40" s="842"/>
      <c r="P40" s="843"/>
      <c r="Q40" s="842">
        <f>SUM(S23:S26)</f>
        <v>22</v>
      </c>
      <c r="R40" s="842"/>
      <c r="S40" s="843"/>
      <c r="T40" s="858">
        <f>SUM(V23:V26)</f>
        <v>16</v>
      </c>
      <c r="U40" s="842"/>
      <c r="V40" s="842"/>
      <c r="W40" s="842">
        <f>SUM(Y23:Y26)</f>
        <v>16</v>
      </c>
      <c r="X40" s="842"/>
      <c r="Y40" s="842"/>
      <c r="Z40" s="842">
        <f>SUM(AB23:AB26)</f>
        <v>12</v>
      </c>
      <c r="AA40" s="842"/>
      <c r="AB40" s="842"/>
      <c r="AC40" s="842">
        <f>SUM(AE23:AE26)</f>
        <v>32</v>
      </c>
      <c r="AD40" s="842"/>
      <c r="AE40" s="843"/>
      <c r="AF40" s="842">
        <f>SUM(AH23:AH26)</f>
        <v>12</v>
      </c>
      <c r="AG40" s="842"/>
      <c r="AH40" s="843"/>
      <c r="AI40" s="858">
        <f>SUM(AK23:AK26)</f>
        <v>16</v>
      </c>
      <c r="AJ40" s="842"/>
      <c r="AK40" s="842"/>
      <c r="AL40" s="842">
        <f>SUM(AN23:AN26)</f>
        <v>36</v>
      </c>
      <c r="AM40" s="842"/>
      <c r="AN40" s="842"/>
      <c r="AO40" s="842">
        <f>SUM(AQ23:AQ26)</f>
        <v>12</v>
      </c>
      <c r="AP40" s="842"/>
      <c r="AQ40" s="842"/>
      <c r="AR40" s="842">
        <f>SUM(AT23:AT26)</f>
        <v>32</v>
      </c>
      <c r="AS40" s="842"/>
      <c r="AT40" s="843"/>
      <c r="AU40" s="842">
        <f>SUM(AW23:AW26)</f>
        <v>32</v>
      </c>
      <c r="AV40" s="842"/>
      <c r="AW40" s="843"/>
      <c r="AX40" s="858">
        <f>SUM(AZ23:AZ26)</f>
        <v>30</v>
      </c>
      <c r="AY40" s="842"/>
      <c r="AZ40" s="842"/>
      <c r="BA40" s="842">
        <f>SUM(BC23:BC26)</f>
        <v>20</v>
      </c>
      <c r="BB40" s="842"/>
      <c r="BC40" s="842"/>
      <c r="BD40" s="842">
        <f>SUM(BF23:BF26)</f>
        <v>20</v>
      </c>
      <c r="BE40" s="842"/>
      <c r="BF40" s="842"/>
      <c r="BG40" s="842">
        <f>SUM(BI23:BI26)</f>
        <v>32</v>
      </c>
      <c r="BH40" s="842"/>
      <c r="BI40" s="843"/>
      <c r="BJ40" s="842">
        <f>SUM(BL23:BL26)</f>
        <v>32</v>
      </c>
      <c r="BK40" s="842"/>
      <c r="BL40" s="843"/>
      <c r="BM40" s="458"/>
    </row>
    <row r="41" spans="3:65" s="231" customFormat="1" ht="30" customHeight="1">
      <c r="C41" s="461" t="s">
        <v>138</v>
      </c>
      <c r="D41" s="448"/>
      <c r="E41" s="859">
        <f>SUM(G27:G30)</f>
        <v>0</v>
      </c>
      <c r="F41" s="844"/>
      <c r="G41" s="844"/>
      <c r="H41" s="844">
        <f>SUM(J27:J30)</f>
        <v>0</v>
      </c>
      <c r="I41" s="844"/>
      <c r="J41" s="844"/>
      <c r="K41" s="844">
        <f>SUM(M27:M30)</f>
        <v>0</v>
      </c>
      <c r="L41" s="844"/>
      <c r="M41" s="844"/>
      <c r="N41" s="844">
        <f>SUM(P27:P30)</f>
        <v>0</v>
      </c>
      <c r="O41" s="844"/>
      <c r="P41" s="845"/>
      <c r="Q41" s="844">
        <f>SUM(S27:S30)</f>
        <v>0</v>
      </c>
      <c r="R41" s="844"/>
      <c r="S41" s="845"/>
      <c r="T41" s="859">
        <f>SUM(V27:V30)</f>
        <v>0</v>
      </c>
      <c r="U41" s="844"/>
      <c r="V41" s="844"/>
      <c r="W41" s="844">
        <f>SUM(Y27:Y30)</f>
        <v>0</v>
      </c>
      <c r="X41" s="844"/>
      <c r="Y41" s="844"/>
      <c r="Z41" s="844">
        <f>SUM(AB27:AB30)</f>
        <v>0</v>
      </c>
      <c r="AA41" s="844"/>
      <c r="AB41" s="844"/>
      <c r="AC41" s="844">
        <f>SUM(AE27:AE30)</f>
        <v>0</v>
      </c>
      <c r="AD41" s="844"/>
      <c r="AE41" s="845"/>
      <c r="AF41" s="844">
        <f>SUM(AH27:AH30)</f>
        <v>0</v>
      </c>
      <c r="AG41" s="844"/>
      <c r="AH41" s="845"/>
      <c r="AI41" s="859">
        <f>SUM(AK27:AK30)</f>
        <v>0</v>
      </c>
      <c r="AJ41" s="844"/>
      <c r="AK41" s="844"/>
      <c r="AL41" s="844">
        <f>SUM(AN27:AN30)</f>
        <v>0</v>
      </c>
      <c r="AM41" s="844"/>
      <c r="AN41" s="844"/>
      <c r="AO41" s="844">
        <f>SUM(AQ27:AQ30)</f>
        <v>0</v>
      </c>
      <c r="AP41" s="844"/>
      <c r="AQ41" s="844"/>
      <c r="AR41" s="844">
        <f>SUM(AT27:AT30)</f>
        <v>0</v>
      </c>
      <c r="AS41" s="844"/>
      <c r="AT41" s="845"/>
      <c r="AU41" s="844">
        <f>SUM(AW27:AW30)</f>
        <v>0</v>
      </c>
      <c r="AV41" s="844"/>
      <c r="AW41" s="845"/>
      <c r="AX41" s="859">
        <f>SUM(AZ27:AZ30)</f>
        <v>0</v>
      </c>
      <c r="AY41" s="844"/>
      <c r="AZ41" s="844"/>
      <c r="BA41" s="844">
        <f>SUM(BC27:BC30)</f>
        <v>0</v>
      </c>
      <c r="BB41" s="844"/>
      <c r="BC41" s="844"/>
      <c r="BD41" s="844">
        <f>SUM(BF27:BF30)</f>
        <v>0</v>
      </c>
      <c r="BE41" s="844"/>
      <c r="BF41" s="844"/>
      <c r="BG41" s="844">
        <f>SUM(BI27:BI30)</f>
        <v>0</v>
      </c>
      <c r="BH41" s="844"/>
      <c r="BI41" s="845"/>
      <c r="BJ41" s="844">
        <f>SUM(BL27:BL30)</f>
        <v>0</v>
      </c>
      <c r="BK41" s="844"/>
      <c r="BL41" s="845"/>
      <c r="BM41" s="458"/>
    </row>
    <row r="42" spans="1:145" s="93" customFormat="1" ht="6" customHeight="1">
      <c r="A42" s="130"/>
      <c r="B42" s="131"/>
      <c r="C42" s="166"/>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row>
    <row r="43" spans="1:82" s="231" customFormat="1" ht="30" customHeight="1">
      <c r="A43" s="484" t="s">
        <v>527</v>
      </c>
      <c r="B43" s="878" t="s">
        <v>166</v>
      </c>
      <c r="C43" s="879"/>
      <c r="D43" s="485"/>
      <c r="E43" s="541"/>
      <c r="F43" s="542"/>
      <c r="G43" s="542"/>
      <c r="H43" s="542"/>
      <c r="I43" s="542"/>
      <c r="J43" s="542"/>
      <c r="K43" s="542"/>
      <c r="L43" s="542"/>
      <c r="M43" s="542"/>
      <c r="N43" s="542"/>
      <c r="O43" s="486"/>
      <c r="P43" s="485"/>
      <c r="Q43" s="543"/>
      <c r="R43" s="543"/>
      <c r="S43" s="543"/>
      <c r="T43" s="543"/>
      <c r="U43" s="543"/>
      <c r="V43" s="543"/>
      <c r="W43" s="543"/>
      <c r="X43" s="543"/>
      <c r="Y43" s="543"/>
      <c r="Z43" s="543"/>
      <c r="AA43" s="544"/>
      <c r="AB43" s="544"/>
      <c r="AC43" s="544"/>
      <c r="AD43" s="544"/>
      <c r="AE43" s="544"/>
      <c r="AF43" s="545"/>
      <c r="BM43" s="465"/>
      <c r="BN43" s="466"/>
      <c r="BO43" s="465"/>
      <c r="BP43" s="457"/>
      <c r="BQ43" s="457"/>
      <c r="BR43" s="457"/>
      <c r="BS43" s="457"/>
      <c r="BT43" s="457"/>
      <c r="BU43" s="457"/>
      <c r="BV43" s="457"/>
      <c r="BW43" s="457"/>
      <c r="BX43" s="457"/>
      <c r="BY43" s="457"/>
      <c r="BZ43" s="457"/>
      <c r="CA43" s="457"/>
      <c r="CB43" s="457"/>
      <c r="CC43" s="457"/>
      <c r="CD43" s="457"/>
    </row>
    <row r="44" spans="1:82" s="231" customFormat="1" ht="35.1" customHeight="1">
      <c r="A44" s="458"/>
      <c r="B44" s="876" t="s">
        <v>167</v>
      </c>
      <c r="C44" s="877"/>
      <c r="D44" s="450"/>
      <c r="E44" s="831" t="s">
        <v>567</v>
      </c>
      <c r="F44" s="832"/>
      <c r="G44" s="832"/>
      <c r="H44" s="832"/>
      <c r="I44" s="832"/>
      <c r="J44" s="832"/>
      <c r="K44" s="832"/>
      <c r="L44" s="832"/>
      <c r="M44" s="832"/>
      <c r="N44" s="832"/>
      <c r="O44" s="832"/>
      <c r="P44" s="832"/>
      <c r="Q44" s="832" t="s">
        <v>52</v>
      </c>
      <c r="R44" s="832"/>
      <c r="S44" s="832"/>
      <c r="T44" s="832"/>
      <c r="U44" s="487"/>
      <c r="V44" s="487"/>
      <c r="W44" s="521" t="s">
        <v>53</v>
      </c>
      <c r="X44" s="489"/>
      <c r="Y44" s="490"/>
      <c r="Z44" s="521" t="s">
        <v>510</v>
      </c>
      <c r="AA44" s="487"/>
      <c r="AB44" s="488"/>
      <c r="AC44" s="902" t="s">
        <v>105</v>
      </c>
      <c r="AD44" s="903"/>
      <c r="AE44" s="903"/>
      <c r="AF44" s="903"/>
      <c r="BM44" s="457"/>
      <c r="BN44" s="457"/>
      <c r="BO44" s="457"/>
      <c r="BP44" s="457"/>
      <c r="BQ44" s="457"/>
      <c r="BR44" s="457"/>
      <c r="BS44" s="457"/>
      <c r="BT44" s="457"/>
      <c r="BU44" s="457"/>
      <c r="BV44" s="457"/>
      <c r="BW44" s="457"/>
      <c r="BX44" s="457"/>
      <c r="BY44" s="457"/>
      <c r="BZ44" s="457"/>
      <c r="CA44" s="457"/>
      <c r="CB44" s="457"/>
      <c r="CC44" s="457"/>
      <c r="CD44" s="457"/>
    </row>
    <row r="45" spans="1:82" ht="39.95" customHeight="1">
      <c r="A45" s="83"/>
      <c r="B45" s="880" t="s">
        <v>593</v>
      </c>
      <c r="C45" s="881"/>
      <c r="D45" s="463"/>
      <c r="E45" s="833"/>
      <c r="F45" s="834"/>
      <c r="G45" s="834"/>
      <c r="H45" s="834"/>
      <c r="I45" s="834"/>
      <c r="J45" s="834"/>
      <c r="K45" s="834"/>
      <c r="L45" s="834"/>
      <c r="M45" s="834"/>
      <c r="N45" s="834"/>
      <c r="O45" s="834"/>
      <c r="P45" s="834"/>
      <c r="Q45" s="864"/>
      <c r="R45" s="865"/>
      <c r="S45" s="865"/>
      <c r="T45" s="866"/>
      <c r="U45" s="481"/>
      <c r="V45" s="481"/>
      <c r="W45" s="519"/>
      <c r="X45" s="520"/>
      <c r="Y45" s="520"/>
      <c r="Z45" s="519"/>
      <c r="AA45" s="491"/>
      <c r="AB45" s="491"/>
      <c r="AC45" s="882"/>
      <c r="AD45" s="883"/>
      <c r="AE45" s="883"/>
      <c r="AF45" s="884"/>
      <c r="AJ45" s="8"/>
      <c r="AK45" s="8"/>
      <c r="AY45" s="8"/>
      <c r="AZ45" s="8"/>
      <c r="BM45" s="80"/>
      <c r="BN45" s="80"/>
      <c r="BO45" s="80"/>
      <c r="BP45" s="80"/>
      <c r="BQ45" s="80"/>
      <c r="BR45" s="80"/>
      <c r="BS45" s="80"/>
      <c r="BT45" s="80"/>
      <c r="BU45" s="80"/>
      <c r="BV45" s="80"/>
      <c r="BW45" s="80"/>
      <c r="BX45" s="80"/>
      <c r="BY45" s="80"/>
      <c r="BZ45" s="80"/>
      <c r="CA45" s="80"/>
      <c r="CB45" s="80"/>
      <c r="CC45" s="80"/>
      <c r="CD45" s="80"/>
    </row>
    <row r="46" spans="1:82" ht="39.95" customHeight="1">
      <c r="A46" s="83"/>
      <c r="B46" s="827">
        <f>'Sect. 4'!C3</f>
        <v>0</v>
      </c>
      <c r="C46" s="839"/>
      <c r="D46" s="451"/>
      <c r="E46" s="835"/>
      <c r="F46" s="836"/>
      <c r="G46" s="836"/>
      <c r="H46" s="836"/>
      <c r="I46" s="836"/>
      <c r="J46" s="836"/>
      <c r="K46" s="836"/>
      <c r="L46" s="836"/>
      <c r="M46" s="836"/>
      <c r="N46" s="836"/>
      <c r="O46" s="836"/>
      <c r="P46" s="836"/>
      <c r="Q46" s="890" t="s">
        <v>586</v>
      </c>
      <c r="R46" s="891"/>
      <c r="S46" s="891"/>
      <c r="T46" s="892"/>
      <c r="U46" s="482"/>
      <c r="V46" s="482"/>
      <c r="W46" s="635"/>
      <c r="X46" s="636"/>
      <c r="Y46" s="636"/>
      <c r="Z46" s="637"/>
      <c r="AA46" s="491"/>
      <c r="AB46" s="491"/>
      <c r="AC46" s="882"/>
      <c r="AD46" s="883"/>
      <c r="AE46" s="883"/>
      <c r="AF46" s="884"/>
      <c r="AJ46" s="8"/>
      <c r="AK46" s="8"/>
      <c r="AM46" s="525"/>
      <c r="AN46" s="525"/>
      <c r="AY46" s="8"/>
      <c r="AZ46" s="8"/>
      <c r="BM46" s="80"/>
      <c r="BN46" s="80"/>
      <c r="BO46" s="80"/>
      <c r="BP46" s="80"/>
      <c r="BQ46" s="80"/>
      <c r="BR46" s="80"/>
      <c r="BS46" s="80"/>
      <c r="BT46" s="80"/>
      <c r="BU46" s="80"/>
      <c r="BV46" s="80"/>
      <c r="BW46" s="80"/>
      <c r="BX46" s="80"/>
      <c r="BY46" s="80"/>
      <c r="BZ46" s="80"/>
      <c r="CA46" s="80"/>
      <c r="CB46" s="80"/>
      <c r="CC46" s="80"/>
      <c r="CD46" s="80"/>
    </row>
    <row r="47" spans="1:82" ht="39.95" customHeight="1">
      <c r="A47" s="83"/>
      <c r="B47" s="840"/>
      <c r="C47" s="839"/>
      <c r="D47" s="451"/>
      <c r="E47" s="837"/>
      <c r="F47" s="737"/>
      <c r="G47" s="737"/>
      <c r="H47" s="737"/>
      <c r="I47" s="737"/>
      <c r="J47" s="737"/>
      <c r="K47" s="737"/>
      <c r="L47" s="737"/>
      <c r="M47" s="737"/>
      <c r="N47" s="737"/>
      <c r="O47" s="737"/>
      <c r="P47" s="737"/>
      <c r="Q47" s="893"/>
      <c r="R47" s="894"/>
      <c r="S47" s="894"/>
      <c r="T47" s="895"/>
      <c r="U47" s="482"/>
      <c r="V47" s="482"/>
      <c r="W47" s="637"/>
      <c r="X47" s="636"/>
      <c r="Y47" s="636"/>
      <c r="Z47" s="637"/>
      <c r="AA47" s="491"/>
      <c r="AB47" s="491"/>
      <c r="AC47" s="882"/>
      <c r="AD47" s="883"/>
      <c r="AE47" s="883"/>
      <c r="AF47" s="884"/>
      <c r="AJ47" s="8"/>
      <c r="AK47" s="8"/>
      <c r="AM47" s="525"/>
      <c r="AN47" s="525"/>
      <c r="AY47" s="8"/>
      <c r="AZ47" s="8"/>
      <c r="BM47" s="80"/>
      <c r="BN47" s="80"/>
      <c r="BO47" s="80"/>
      <c r="BP47" s="80"/>
      <c r="BQ47" s="80"/>
      <c r="BR47" s="80"/>
      <c r="BS47" s="80"/>
      <c r="BT47" s="80"/>
      <c r="BU47" s="80"/>
      <c r="BV47" s="80"/>
      <c r="BW47" s="80"/>
      <c r="BX47" s="80"/>
      <c r="BY47" s="80"/>
      <c r="BZ47" s="80"/>
      <c r="CA47" s="80"/>
      <c r="CB47" s="80"/>
      <c r="CC47" s="80"/>
      <c r="CD47" s="80"/>
    </row>
    <row r="48" spans="1:82" ht="39.95" customHeight="1">
      <c r="A48" s="83"/>
      <c r="B48" s="840"/>
      <c r="C48" s="839"/>
      <c r="D48" s="451"/>
      <c r="E48" s="838"/>
      <c r="F48" s="797"/>
      <c r="G48" s="797"/>
      <c r="H48" s="797"/>
      <c r="I48" s="797"/>
      <c r="J48" s="797"/>
      <c r="K48" s="797"/>
      <c r="L48" s="797"/>
      <c r="M48" s="797"/>
      <c r="N48" s="797"/>
      <c r="O48" s="797"/>
      <c r="P48" s="797"/>
      <c r="Q48" s="893"/>
      <c r="R48" s="894"/>
      <c r="S48" s="894"/>
      <c r="T48" s="895"/>
      <c r="U48" s="482"/>
      <c r="V48" s="482"/>
      <c r="W48" s="637"/>
      <c r="X48" s="636"/>
      <c r="Y48" s="636"/>
      <c r="Z48" s="637"/>
      <c r="AA48" s="491"/>
      <c r="AB48" s="491"/>
      <c r="AC48" s="882"/>
      <c r="AD48" s="883"/>
      <c r="AE48" s="883"/>
      <c r="AF48" s="884"/>
      <c r="AJ48" s="8"/>
      <c r="AK48" s="8"/>
      <c r="AM48" s="525"/>
      <c r="AN48" s="525"/>
      <c r="AY48" s="8"/>
      <c r="AZ48" s="8"/>
      <c r="BM48" s="80"/>
      <c r="BN48" s="80"/>
      <c r="BO48" s="80"/>
      <c r="BP48" s="80"/>
      <c r="BQ48" s="80"/>
      <c r="BR48" s="80"/>
      <c r="BS48" s="80"/>
      <c r="BT48" s="80"/>
      <c r="BU48" s="80"/>
      <c r="BV48" s="80"/>
      <c r="BW48" s="80"/>
      <c r="BX48" s="80"/>
      <c r="BY48" s="80"/>
      <c r="BZ48" s="80"/>
      <c r="CA48" s="80"/>
      <c r="CB48" s="80"/>
      <c r="CC48" s="80"/>
      <c r="CD48" s="80"/>
    </row>
    <row r="49" spans="1:82" ht="39.95" customHeight="1">
      <c r="A49" s="83"/>
      <c r="B49" s="840"/>
      <c r="C49" s="839"/>
      <c r="D49" s="451"/>
      <c r="E49" s="838"/>
      <c r="F49" s="797"/>
      <c r="G49" s="797"/>
      <c r="H49" s="797"/>
      <c r="I49" s="797"/>
      <c r="J49" s="797"/>
      <c r="K49" s="797"/>
      <c r="L49" s="797"/>
      <c r="M49" s="797"/>
      <c r="N49" s="797"/>
      <c r="O49" s="797"/>
      <c r="P49" s="797"/>
      <c r="Q49" s="893"/>
      <c r="R49" s="894"/>
      <c r="S49" s="894"/>
      <c r="T49" s="895"/>
      <c r="U49" s="464"/>
      <c r="V49" s="464"/>
      <c r="W49" s="637"/>
      <c r="X49" s="636"/>
      <c r="Y49" s="636"/>
      <c r="Z49" s="637"/>
      <c r="AA49" s="491"/>
      <c r="AB49" s="491"/>
      <c r="AC49" s="882"/>
      <c r="AD49" s="883"/>
      <c r="AE49" s="883"/>
      <c r="AF49" s="884"/>
      <c r="AJ49" s="8"/>
      <c r="AK49" s="8"/>
      <c r="AM49" s="525"/>
      <c r="AN49" s="525"/>
      <c r="AY49" s="8"/>
      <c r="AZ49" s="8"/>
      <c r="BM49" s="80"/>
      <c r="BN49" s="80"/>
      <c r="BO49" s="80"/>
      <c r="BP49" s="80"/>
      <c r="BQ49" s="80"/>
      <c r="BR49" s="80"/>
      <c r="BS49" s="80"/>
      <c r="BT49" s="80"/>
      <c r="BU49" s="80"/>
      <c r="BV49" s="80"/>
      <c r="BW49" s="80"/>
      <c r="BX49" s="80"/>
      <c r="BY49" s="80"/>
      <c r="BZ49" s="80"/>
      <c r="CA49" s="80"/>
      <c r="CB49" s="80"/>
      <c r="CC49" s="80"/>
      <c r="CD49" s="80"/>
    </row>
    <row r="50" spans="1:82" ht="39.95" customHeight="1">
      <c r="A50" s="83"/>
      <c r="B50" s="840"/>
      <c r="C50" s="839"/>
      <c r="D50" s="451"/>
      <c r="E50" s="838"/>
      <c r="F50" s="797"/>
      <c r="G50" s="797"/>
      <c r="H50" s="797"/>
      <c r="I50" s="797"/>
      <c r="J50" s="797"/>
      <c r="K50" s="797"/>
      <c r="L50" s="797"/>
      <c r="M50" s="797"/>
      <c r="N50" s="797"/>
      <c r="O50" s="797"/>
      <c r="P50" s="797"/>
      <c r="Q50" s="896"/>
      <c r="R50" s="897"/>
      <c r="S50" s="897"/>
      <c r="T50" s="898"/>
      <c r="U50" s="482"/>
      <c r="V50" s="482"/>
      <c r="W50" s="637"/>
      <c r="X50" s="636"/>
      <c r="Y50" s="636"/>
      <c r="Z50" s="637"/>
      <c r="AA50" s="491"/>
      <c r="AB50" s="491"/>
      <c r="AC50" s="882"/>
      <c r="AD50" s="883"/>
      <c r="AE50" s="883"/>
      <c r="AF50" s="884"/>
      <c r="AJ50" s="8"/>
      <c r="AK50" s="8"/>
      <c r="AM50" s="525"/>
      <c r="AN50" s="525"/>
      <c r="AY50" s="8"/>
      <c r="AZ50" s="8"/>
      <c r="BM50" s="80"/>
      <c r="BN50" s="80"/>
      <c r="BO50" s="80"/>
      <c r="BP50" s="80"/>
      <c r="BQ50" s="80"/>
      <c r="BR50" s="80"/>
      <c r="BS50" s="80"/>
      <c r="BT50" s="80"/>
      <c r="BU50" s="80"/>
      <c r="BV50" s="80"/>
      <c r="BW50" s="80"/>
      <c r="BX50" s="80"/>
      <c r="BY50" s="80"/>
      <c r="BZ50" s="80"/>
      <c r="CA50" s="80"/>
      <c r="CB50" s="80"/>
      <c r="CC50" s="80"/>
      <c r="CD50" s="80"/>
    </row>
    <row r="51" spans="1:82" ht="39.95" customHeight="1">
      <c r="A51" s="83"/>
      <c r="B51" s="861" t="s">
        <v>594</v>
      </c>
      <c r="C51" s="862"/>
      <c r="D51" s="451"/>
      <c r="E51" s="838"/>
      <c r="F51" s="797"/>
      <c r="G51" s="797"/>
      <c r="H51" s="797"/>
      <c r="I51" s="797"/>
      <c r="J51" s="797"/>
      <c r="K51" s="797"/>
      <c r="L51" s="797"/>
      <c r="M51" s="797"/>
      <c r="N51" s="797"/>
      <c r="O51" s="797"/>
      <c r="P51" s="797"/>
      <c r="Q51" s="867"/>
      <c r="R51" s="868"/>
      <c r="S51" s="868"/>
      <c r="T51" s="869"/>
      <c r="U51" s="482"/>
      <c r="V51" s="482"/>
      <c r="W51" s="637"/>
      <c r="X51" s="636"/>
      <c r="Y51" s="636"/>
      <c r="Z51" s="637"/>
      <c r="AA51" s="491"/>
      <c r="AB51" s="491"/>
      <c r="AC51" s="882"/>
      <c r="AD51" s="883"/>
      <c r="AE51" s="883"/>
      <c r="AF51" s="884"/>
      <c r="AJ51" s="8"/>
      <c r="AK51" s="8"/>
      <c r="AL51" s="526"/>
      <c r="AM51" s="526"/>
      <c r="AN51" s="526"/>
      <c r="AY51" s="8"/>
      <c r="AZ51" s="8"/>
      <c r="BM51" s="80"/>
      <c r="BN51" s="80"/>
      <c r="BO51" s="80"/>
      <c r="BP51" s="80"/>
      <c r="BQ51" s="80"/>
      <c r="BR51" s="80"/>
      <c r="BS51" s="80"/>
      <c r="BT51" s="80"/>
      <c r="BU51" s="80"/>
      <c r="BV51" s="80"/>
      <c r="BW51" s="80"/>
      <c r="BX51" s="80"/>
      <c r="BY51" s="80"/>
      <c r="BZ51" s="80"/>
      <c r="CA51" s="80"/>
      <c r="CB51" s="80"/>
      <c r="CC51" s="80"/>
      <c r="CD51" s="80"/>
    </row>
    <row r="52" spans="1:82" ht="39.95" customHeight="1">
      <c r="A52" s="83"/>
      <c r="B52" s="827">
        <f>'Sect. 4'!D3</f>
        <v>0</v>
      </c>
      <c r="C52" s="828"/>
      <c r="D52" s="451"/>
      <c r="E52" s="838"/>
      <c r="F52" s="797"/>
      <c r="G52" s="797"/>
      <c r="H52" s="797"/>
      <c r="I52" s="797"/>
      <c r="J52" s="797"/>
      <c r="K52" s="797"/>
      <c r="L52" s="797"/>
      <c r="M52" s="797"/>
      <c r="N52" s="797"/>
      <c r="O52" s="797"/>
      <c r="P52" s="797"/>
      <c r="Q52" s="890" t="s">
        <v>586</v>
      </c>
      <c r="R52" s="891"/>
      <c r="S52" s="891"/>
      <c r="T52" s="892"/>
      <c r="U52" s="482"/>
      <c r="V52" s="482"/>
      <c r="W52" s="637"/>
      <c r="X52" s="636"/>
      <c r="Y52" s="636"/>
      <c r="Z52" s="637"/>
      <c r="AA52" s="491"/>
      <c r="AB52" s="491"/>
      <c r="AC52" s="882"/>
      <c r="AD52" s="883"/>
      <c r="AE52" s="883"/>
      <c r="AF52" s="884"/>
      <c r="AJ52" s="8"/>
      <c r="AK52" s="8"/>
      <c r="AL52" s="526"/>
      <c r="AM52" s="526"/>
      <c r="AN52" s="526"/>
      <c r="AO52" s="526"/>
      <c r="AY52" s="8"/>
      <c r="AZ52" s="8"/>
      <c r="BM52" s="80"/>
      <c r="BN52" s="80"/>
      <c r="BO52" s="80"/>
      <c r="BP52" s="80"/>
      <c r="BQ52" s="80"/>
      <c r="BR52" s="80"/>
      <c r="BS52" s="80"/>
      <c r="BT52" s="80"/>
      <c r="BU52" s="80"/>
      <c r="BV52" s="80"/>
      <c r="BW52" s="80"/>
      <c r="BX52" s="80"/>
      <c r="BY52" s="80"/>
      <c r="BZ52" s="80"/>
      <c r="CA52" s="80"/>
      <c r="CB52" s="80"/>
      <c r="CC52" s="80"/>
      <c r="CD52" s="80"/>
    </row>
    <row r="53" spans="1:52" ht="39.95" customHeight="1">
      <c r="A53" s="83"/>
      <c r="B53" s="827"/>
      <c r="C53" s="828"/>
      <c r="D53" s="451"/>
      <c r="E53" s="838"/>
      <c r="F53" s="797"/>
      <c r="G53" s="797"/>
      <c r="H53" s="797"/>
      <c r="I53" s="797"/>
      <c r="J53" s="797"/>
      <c r="K53" s="797"/>
      <c r="L53" s="797"/>
      <c r="M53" s="797"/>
      <c r="N53" s="797"/>
      <c r="O53" s="797"/>
      <c r="P53" s="797"/>
      <c r="Q53" s="893"/>
      <c r="R53" s="894"/>
      <c r="S53" s="894"/>
      <c r="T53" s="895"/>
      <c r="U53" s="482"/>
      <c r="V53" s="482"/>
      <c r="W53" s="637"/>
      <c r="X53" s="636"/>
      <c r="Y53" s="636"/>
      <c r="Z53" s="637"/>
      <c r="AA53" s="491"/>
      <c r="AB53" s="491"/>
      <c r="AC53" s="882"/>
      <c r="AD53" s="883"/>
      <c r="AE53" s="883"/>
      <c r="AF53" s="884"/>
      <c r="AJ53" s="8"/>
      <c r="AK53" s="8"/>
      <c r="AL53" s="526"/>
      <c r="AM53" s="526"/>
      <c r="AN53" s="526"/>
      <c r="AO53" s="526"/>
      <c r="AY53" s="8"/>
      <c r="AZ53" s="8"/>
    </row>
    <row r="54" spans="1:52" ht="39.95" customHeight="1">
      <c r="A54" s="83"/>
      <c r="B54" s="827"/>
      <c r="C54" s="828"/>
      <c r="D54" s="451"/>
      <c r="E54" s="838"/>
      <c r="F54" s="797"/>
      <c r="G54" s="797"/>
      <c r="H54" s="797"/>
      <c r="I54" s="797"/>
      <c r="J54" s="797"/>
      <c r="K54" s="797"/>
      <c r="L54" s="797"/>
      <c r="M54" s="797"/>
      <c r="N54" s="797"/>
      <c r="O54" s="797"/>
      <c r="P54" s="797"/>
      <c r="Q54" s="893"/>
      <c r="R54" s="894"/>
      <c r="S54" s="894"/>
      <c r="T54" s="895"/>
      <c r="U54" s="482"/>
      <c r="V54" s="482"/>
      <c r="W54" s="637"/>
      <c r="X54" s="636"/>
      <c r="Y54" s="636"/>
      <c r="Z54" s="637"/>
      <c r="AA54" s="491"/>
      <c r="AB54" s="491"/>
      <c r="AC54" s="882"/>
      <c r="AD54" s="883"/>
      <c r="AE54" s="883"/>
      <c r="AF54" s="884"/>
      <c r="AJ54" s="8"/>
      <c r="AK54" s="8"/>
      <c r="AL54" s="526"/>
      <c r="AM54" s="526"/>
      <c r="AN54" s="526"/>
      <c r="AO54" s="526"/>
      <c r="AY54" s="8"/>
      <c r="AZ54" s="8"/>
    </row>
    <row r="55" spans="1:52" ht="39.95" customHeight="1">
      <c r="A55" s="83"/>
      <c r="B55" s="827"/>
      <c r="C55" s="828"/>
      <c r="D55" s="451"/>
      <c r="E55" s="838"/>
      <c r="F55" s="797"/>
      <c r="G55" s="797"/>
      <c r="H55" s="797"/>
      <c r="I55" s="797"/>
      <c r="J55" s="797"/>
      <c r="K55" s="797"/>
      <c r="L55" s="797"/>
      <c r="M55" s="797"/>
      <c r="N55" s="797"/>
      <c r="O55" s="797"/>
      <c r="P55" s="797"/>
      <c r="Q55" s="893"/>
      <c r="R55" s="894"/>
      <c r="S55" s="894"/>
      <c r="T55" s="895"/>
      <c r="U55" s="464"/>
      <c r="V55" s="464"/>
      <c r="W55" s="637"/>
      <c r="X55" s="636"/>
      <c r="Y55" s="636"/>
      <c r="Z55" s="637"/>
      <c r="AA55" s="491"/>
      <c r="AB55" s="491"/>
      <c r="AC55" s="882"/>
      <c r="AD55" s="883"/>
      <c r="AE55" s="883"/>
      <c r="AF55" s="884"/>
      <c r="AJ55" s="8"/>
      <c r="AK55" s="8"/>
      <c r="AL55" s="526"/>
      <c r="AM55" s="526"/>
      <c r="AN55" s="526"/>
      <c r="AO55" s="526"/>
      <c r="AY55" s="8"/>
      <c r="AZ55" s="8"/>
    </row>
    <row r="56" spans="1:52" ht="39.95" customHeight="1">
      <c r="A56" s="83"/>
      <c r="B56" s="827"/>
      <c r="C56" s="828"/>
      <c r="D56" s="451"/>
      <c r="E56" s="838"/>
      <c r="F56" s="797"/>
      <c r="G56" s="797"/>
      <c r="H56" s="797"/>
      <c r="I56" s="797"/>
      <c r="J56" s="797"/>
      <c r="K56" s="797"/>
      <c r="L56" s="797"/>
      <c r="M56" s="797"/>
      <c r="N56" s="797"/>
      <c r="O56" s="797"/>
      <c r="P56" s="797"/>
      <c r="Q56" s="896"/>
      <c r="R56" s="897"/>
      <c r="S56" s="897"/>
      <c r="T56" s="898"/>
      <c r="U56" s="482"/>
      <c r="V56" s="482"/>
      <c r="W56" s="637"/>
      <c r="X56" s="636"/>
      <c r="Y56" s="636"/>
      <c r="Z56" s="637"/>
      <c r="AA56" s="491"/>
      <c r="AB56" s="491"/>
      <c r="AC56" s="882"/>
      <c r="AD56" s="883"/>
      <c r="AE56" s="883"/>
      <c r="AF56" s="884"/>
      <c r="AJ56" s="8"/>
      <c r="AK56" s="8"/>
      <c r="AY56" s="8"/>
      <c r="AZ56" s="8"/>
    </row>
    <row r="57" spans="1:52" ht="39.95" customHeight="1">
      <c r="A57" s="83"/>
      <c r="B57" s="861" t="s">
        <v>595</v>
      </c>
      <c r="C57" s="862"/>
      <c r="D57" s="451"/>
      <c r="E57" s="838"/>
      <c r="F57" s="797"/>
      <c r="G57" s="797"/>
      <c r="H57" s="797"/>
      <c r="I57" s="797"/>
      <c r="J57" s="797"/>
      <c r="K57" s="797"/>
      <c r="L57" s="797"/>
      <c r="M57" s="797"/>
      <c r="N57" s="797"/>
      <c r="O57" s="797"/>
      <c r="P57" s="797"/>
      <c r="Q57" s="867"/>
      <c r="R57" s="868"/>
      <c r="S57" s="868"/>
      <c r="T57" s="869"/>
      <c r="U57" s="482"/>
      <c r="V57" s="482"/>
      <c r="W57" s="637"/>
      <c r="X57" s="636"/>
      <c r="Y57" s="636"/>
      <c r="Z57" s="637"/>
      <c r="AA57" s="491"/>
      <c r="AB57" s="491"/>
      <c r="AC57" s="882"/>
      <c r="AD57" s="883"/>
      <c r="AE57" s="883"/>
      <c r="AF57" s="884"/>
      <c r="AJ57" s="8"/>
      <c r="AK57" s="8"/>
      <c r="AL57" s="526"/>
      <c r="AM57" s="526"/>
      <c r="AN57" s="526"/>
      <c r="AO57" s="575"/>
      <c r="AY57" s="8"/>
      <c r="AZ57" s="8"/>
    </row>
    <row r="58" spans="1:52" ht="39.95" customHeight="1">
      <c r="A58" s="83"/>
      <c r="B58" s="827">
        <f>'Sect. 4'!E3</f>
        <v>0</v>
      </c>
      <c r="C58" s="828"/>
      <c r="D58" s="451"/>
      <c r="E58" s="838"/>
      <c r="F58" s="797"/>
      <c r="G58" s="797"/>
      <c r="H58" s="797"/>
      <c r="I58" s="797"/>
      <c r="J58" s="797"/>
      <c r="K58" s="797"/>
      <c r="L58" s="797"/>
      <c r="M58" s="797"/>
      <c r="N58" s="797"/>
      <c r="O58" s="797"/>
      <c r="P58" s="797"/>
      <c r="Q58" s="890" t="s">
        <v>586</v>
      </c>
      <c r="R58" s="891"/>
      <c r="S58" s="891"/>
      <c r="T58" s="892"/>
      <c r="U58" s="482"/>
      <c r="V58" s="482"/>
      <c r="W58" s="637"/>
      <c r="X58" s="636"/>
      <c r="Y58" s="636"/>
      <c r="Z58" s="637"/>
      <c r="AA58" s="491"/>
      <c r="AB58" s="491"/>
      <c r="AC58" s="882"/>
      <c r="AD58" s="883"/>
      <c r="AE58" s="883"/>
      <c r="AF58" s="884"/>
      <c r="AJ58" s="8"/>
      <c r="AK58" s="8"/>
      <c r="AL58" s="526"/>
      <c r="AM58" s="526"/>
      <c r="AN58" s="526"/>
      <c r="AO58" s="526"/>
      <c r="AY58" s="8"/>
      <c r="AZ58" s="8"/>
    </row>
    <row r="59" spans="1:52" ht="39.95" customHeight="1">
      <c r="A59" s="83"/>
      <c r="B59" s="827"/>
      <c r="C59" s="828"/>
      <c r="D59" s="451"/>
      <c r="E59" s="838"/>
      <c r="F59" s="797"/>
      <c r="G59" s="797"/>
      <c r="H59" s="797"/>
      <c r="I59" s="797"/>
      <c r="J59" s="797"/>
      <c r="K59" s="797"/>
      <c r="L59" s="797"/>
      <c r="M59" s="797"/>
      <c r="N59" s="797"/>
      <c r="O59" s="797"/>
      <c r="P59" s="797"/>
      <c r="Q59" s="893"/>
      <c r="R59" s="894"/>
      <c r="S59" s="894"/>
      <c r="T59" s="895"/>
      <c r="U59" s="482"/>
      <c r="V59" s="482"/>
      <c r="W59" s="637"/>
      <c r="X59" s="636"/>
      <c r="Y59" s="636"/>
      <c r="Z59" s="637"/>
      <c r="AA59" s="491"/>
      <c r="AB59" s="491"/>
      <c r="AC59" s="882"/>
      <c r="AD59" s="883"/>
      <c r="AE59" s="883"/>
      <c r="AF59" s="884"/>
      <c r="AJ59" s="8"/>
      <c r="AK59" s="8"/>
      <c r="AL59" s="526"/>
      <c r="AM59" s="526"/>
      <c r="AN59" s="526"/>
      <c r="AO59" s="526"/>
      <c r="AY59" s="8"/>
      <c r="AZ59" s="8"/>
    </row>
    <row r="60" spans="1:52" ht="39.95" customHeight="1">
      <c r="A60" s="83"/>
      <c r="B60" s="827"/>
      <c r="C60" s="828"/>
      <c r="D60" s="451"/>
      <c r="E60" s="838"/>
      <c r="F60" s="797"/>
      <c r="G60" s="797"/>
      <c r="H60" s="797"/>
      <c r="I60" s="797"/>
      <c r="J60" s="797"/>
      <c r="K60" s="797"/>
      <c r="L60" s="797"/>
      <c r="M60" s="797"/>
      <c r="N60" s="797"/>
      <c r="O60" s="797"/>
      <c r="P60" s="797"/>
      <c r="Q60" s="893"/>
      <c r="R60" s="894"/>
      <c r="S60" s="894"/>
      <c r="T60" s="895"/>
      <c r="U60" s="482"/>
      <c r="V60" s="482"/>
      <c r="W60" s="637"/>
      <c r="X60" s="636"/>
      <c r="Y60" s="636"/>
      <c r="Z60" s="637"/>
      <c r="AA60" s="491"/>
      <c r="AB60" s="491"/>
      <c r="AC60" s="882"/>
      <c r="AD60" s="883"/>
      <c r="AE60" s="883"/>
      <c r="AF60" s="884"/>
      <c r="AJ60" s="8"/>
      <c r="AK60" s="8"/>
      <c r="AL60" s="526"/>
      <c r="AM60" s="526"/>
      <c r="AN60" s="526"/>
      <c r="AO60" s="526"/>
      <c r="AY60" s="8"/>
      <c r="AZ60" s="8"/>
    </row>
    <row r="61" spans="1:52" ht="39.95" customHeight="1">
      <c r="A61" s="83"/>
      <c r="B61" s="827"/>
      <c r="C61" s="828"/>
      <c r="D61" s="451"/>
      <c r="E61" s="838"/>
      <c r="F61" s="797"/>
      <c r="G61" s="797"/>
      <c r="H61" s="797"/>
      <c r="I61" s="797"/>
      <c r="J61" s="797"/>
      <c r="K61" s="797"/>
      <c r="L61" s="797"/>
      <c r="M61" s="797"/>
      <c r="N61" s="797"/>
      <c r="O61" s="797"/>
      <c r="P61" s="797"/>
      <c r="Q61" s="893"/>
      <c r="R61" s="894"/>
      <c r="S61" s="894"/>
      <c r="T61" s="895"/>
      <c r="U61" s="464"/>
      <c r="V61" s="464"/>
      <c r="W61" s="637"/>
      <c r="X61" s="636"/>
      <c r="Y61" s="636"/>
      <c r="Z61" s="637"/>
      <c r="AA61" s="491"/>
      <c r="AB61" s="491"/>
      <c r="AC61" s="882"/>
      <c r="AD61" s="883"/>
      <c r="AE61" s="883"/>
      <c r="AF61" s="884"/>
      <c r="AJ61" s="8"/>
      <c r="AK61" s="8"/>
      <c r="AL61" s="526"/>
      <c r="AM61" s="526"/>
      <c r="AN61" s="526"/>
      <c r="AO61" s="526"/>
      <c r="AY61" s="8"/>
      <c r="AZ61" s="8"/>
    </row>
    <row r="62" spans="1:52" ht="39.95" customHeight="1">
      <c r="A62" s="83"/>
      <c r="B62" s="827"/>
      <c r="C62" s="828"/>
      <c r="D62" s="451"/>
      <c r="E62" s="838"/>
      <c r="F62" s="797"/>
      <c r="G62" s="797"/>
      <c r="H62" s="797"/>
      <c r="I62" s="797"/>
      <c r="J62" s="797"/>
      <c r="K62" s="797"/>
      <c r="L62" s="797"/>
      <c r="M62" s="797"/>
      <c r="N62" s="797"/>
      <c r="O62" s="797"/>
      <c r="P62" s="797"/>
      <c r="Q62" s="896"/>
      <c r="R62" s="897"/>
      <c r="S62" s="897"/>
      <c r="T62" s="898"/>
      <c r="U62" s="482"/>
      <c r="V62" s="482"/>
      <c r="W62" s="637"/>
      <c r="X62" s="636"/>
      <c r="Y62" s="636"/>
      <c r="Z62" s="637"/>
      <c r="AA62" s="491"/>
      <c r="AB62" s="491"/>
      <c r="AC62" s="882"/>
      <c r="AD62" s="883"/>
      <c r="AE62" s="883"/>
      <c r="AF62" s="884"/>
      <c r="AJ62" s="8"/>
      <c r="AK62" s="8"/>
      <c r="AY62" s="8"/>
      <c r="AZ62" s="8"/>
    </row>
    <row r="63" spans="1:52" ht="39.95" customHeight="1">
      <c r="A63" s="83"/>
      <c r="B63" s="861" t="s">
        <v>316</v>
      </c>
      <c r="C63" s="862"/>
      <c r="D63" s="451"/>
      <c r="E63" s="838"/>
      <c r="F63" s="797"/>
      <c r="G63" s="797"/>
      <c r="H63" s="797"/>
      <c r="I63" s="797"/>
      <c r="J63" s="797"/>
      <c r="K63" s="797"/>
      <c r="L63" s="797"/>
      <c r="M63" s="797"/>
      <c r="N63" s="797"/>
      <c r="O63" s="797"/>
      <c r="P63" s="797"/>
      <c r="Q63" s="867"/>
      <c r="R63" s="868"/>
      <c r="S63" s="868"/>
      <c r="T63" s="869"/>
      <c r="U63" s="482"/>
      <c r="V63" s="482"/>
      <c r="W63" s="637"/>
      <c r="X63" s="636"/>
      <c r="Y63" s="636"/>
      <c r="Z63" s="637"/>
      <c r="AA63" s="491"/>
      <c r="AB63" s="491"/>
      <c r="AC63" s="882"/>
      <c r="AD63" s="883"/>
      <c r="AE63" s="883"/>
      <c r="AF63" s="884"/>
      <c r="AJ63" s="8"/>
      <c r="AK63" s="8"/>
      <c r="AY63" s="8"/>
      <c r="AZ63" s="8"/>
    </row>
    <row r="64" spans="1:52" ht="39.95" customHeight="1">
      <c r="A64" s="83"/>
      <c r="B64" s="827">
        <f>'Sect. 4'!F3</f>
        <v>0</v>
      </c>
      <c r="C64" s="828"/>
      <c r="D64" s="451"/>
      <c r="E64" s="838"/>
      <c r="F64" s="797"/>
      <c r="G64" s="797"/>
      <c r="H64" s="797"/>
      <c r="I64" s="797"/>
      <c r="J64" s="797"/>
      <c r="K64" s="797"/>
      <c r="L64" s="797"/>
      <c r="M64" s="797"/>
      <c r="N64" s="797"/>
      <c r="O64" s="797"/>
      <c r="P64" s="797"/>
      <c r="Q64" s="890" t="s">
        <v>586</v>
      </c>
      <c r="R64" s="891"/>
      <c r="S64" s="891"/>
      <c r="T64" s="892"/>
      <c r="U64" s="482"/>
      <c r="V64" s="482"/>
      <c r="W64" s="637"/>
      <c r="X64" s="636"/>
      <c r="Y64" s="636"/>
      <c r="Z64" s="637"/>
      <c r="AA64" s="491"/>
      <c r="AB64" s="491"/>
      <c r="AC64" s="882"/>
      <c r="AD64" s="883"/>
      <c r="AE64" s="883"/>
      <c r="AF64" s="884"/>
      <c r="AJ64" s="8"/>
      <c r="AK64" s="8"/>
      <c r="AY64" s="8"/>
      <c r="AZ64" s="8"/>
    </row>
    <row r="65" spans="1:52" ht="39.95" customHeight="1">
      <c r="A65" s="83"/>
      <c r="B65" s="827"/>
      <c r="C65" s="828"/>
      <c r="D65" s="451"/>
      <c r="E65" s="838"/>
      <c r="F65" s="797"/>
      <c r="G65" s="797"/>
      <c r="H65" s="797"/>
      <c r="I65" s="797"/>
      <c r="J65" s="797"/>
      <c r="K65" s="797"/>
      <c r="L65" s="797"/>
      <c r="M65" s="797"/>
      <c r="N65" s="797"/>
      <c r="O65" s="797"/>
      <c r="P65" s="797"/>
      <c r="Q65" s="893"/>
      <c r="R65" s="894"/>
      <c r="S65" s="894"/>
      <c r="T65" s="895"/>
      <c r="U65" s="482"/>
      <c r="V65" s="482"/>
      <c r="W65" s="637"/>
      <c r="X65" s="636"/>
      <c r="Y65" s="636"/>
      <c r="Z65" s="637"/>
      <c r="AA65" s="491"/>
      <c r="AB65" s="491"/>
      <c r="AC65" s="882"/>
      <c r="AD65" s="883"/>
      <c r="AE65" s="883"/>
      <c r="AF65" s="884"/>
      <c r="AJ65" s="8"/>
      <c r="AK65" s="8"/>
      <c r="AY65" s="8"/>
      <c r="AZ65" s="8"/>
    </row>
    <row r="66" spans="1:52" ht="39.95" customHeight="1">
      <c r="A66" s="83"/>
      <c r="B66" s="827"/>
      <c r="C66" s="828"/>
      <c r="D66" s="451"/>
      <c r="E66" s="838"/>
      <c r="F66" s="797"/>
      <c r="G66" s="797"/>
      <c r="H66" s="797"/>
      <c r="I66" s="797"/>
      <c r="J66" s="797"/>
      <c r="K66" s="797"/>
      <c r="L66" s="797"/>
      <c r="M66" s="797"/>
      <c r="N66" s="797"/>
      <c r="O66" s="797"/>
      <c r="P66" s="797"/>
      <c r="Q66" s="893"/>
      <c r="R66" s="894"/>
      <c r="S66" s="894"/>
      <c r="T66" s="895"/>
      <c r="U66" s="464"/>
      <c r="V66" s="464"/>
      <c r="W66" s="637"/>
      <c r="X66" s="636"/>
      <c r="Y66" s="636"/>
      <c r="Z66" s="637"/>
      <c r="AA66" s="491"/>
      <c r="AB66" s="491"/>
      <c r="AC66" s="882"/>
      <c r="AD66" s="883"/>
      <c r="AE66" s="883"/>
      <c r="AF66" s="884"/>
      <c r="AJ66" s="8"/>
      <c r="AK66" s="8"/>
      <c r="AY66" s="8"/>
      <c r="AZ66" s="8"/>
    </row>
    <row r="67" spans="1:52" ht="39.95" customHeight="1">
      <c r="A67" s="83"/>
      <c r="B67" s="827"/>
      <c r="C67" s="828"/>
      <c r="D67" s="451"/>
      <c r="E67" s="838"/>
      <c r="F67" s="797"/>
      <c r="G67" s="797"/>
      <c r="H67" s="797"/>
      <c r="I67" s="797"/>
      <c r="J67" s="797"/>
      <c r="K67" s="797"/>
      <c r="L67" s="797"/>
      <c r="M67" s="797"/>
      <c r="N67" s="797"/>
      <c r="O67" s="797"/>
      <c r="P67" s="797"/>
      <c r="Q67" s="893"/>
      <c r="R67" s="894"/>
      <c r="S67" s="894"/>
      <c r="T67" s="895"/>
      <c r="U67" s="482"/>
      <c r="V67" s="482"/>
      <c r="W67" s="637"/>
      <c r="X67" s="636"/>
      <c r="Y67" s="636"/>
      <c r="Z67" s="637"/>
      <c r="AA67" s="491"/>
      <c r="AB67" s="491"/>
      <c r="AC67" s="882"/>
      <c r="AD67" s="883"/>
      <c r="AE67" s="883"/>
      <c r="AF67" s="884"/>
      <c r="AJ67" s="8"/>
      <c r="AK67" s="8"/>
      <c r="AY67" s="8"/>
      <c r="AZ67" s="8"/>
    </row>
    <row r="68" spans="1:52" ht="39.95" customHeight="1">
      <c r="A68" s="546"/>
      <c r="B68" s="829"/>
      <c r="C68" s="830"/>
      <c r="D68" s="452"/>
      <c r="E68" s="841"/>
      <c r="F68" s="812"/>
      <c r="G68" s="812"/>
      <c r="H68" s="812"/>
      <c r="I68" s="812"/>
      <c r="J68" s="812"/>
      <c r="K68" s="812"/>
      <c r="L68" s="812"/>
      <c r="M68" s="812"/>
      <c r="N68" s="812"/>
      <c r="O68" s="812"/>
      <c r="P68" s="812"/>
      <c r="Q68" s="899"/>
      <c r="R68" s="900"/>
      <c r="S68" s="900"/>
      <c r="T68" s="901"/>
      <c r="U68" s="483"/>
      <c r="V68" s="483"/>
      <c r="W68" s="638"/>
      <c r="X68" s="639"/>
      <c r="Y68" s="639"/>
      <c r="Z68" s="638"/>
      <c r="AA68" s="492"/>
      <c r="AB68" s="492"/>
      <c r="AC68" s="885"/>
      <c r="AD68" s="886"/>
      <c r="AE68" s="886"/>
      <c r="AF68" s="887"/>
      <c r="AJ68" s="8"/>
      <c r="AK68" s="8"/>
      <c r="AY68" s="8"/>
      <c r="AZ68" s="8"/>
    </row>
    <row r="87" spans="6:7" ht="15">
      <c r="F87" s="8"/>
      <c r="G87" s="8"/>
    </row>
    <row r="88" spans="8:32" ht="15">
      <c r="H88" s="80"/>
      <c r="I88" s="80"/>
      <c r="J88" s="80"/>
      <c r="K88" s="80"/>
      <c r="L88" s="80"/>
      <c r="M88" s="80"/>
      <c r="N88" s="80"/>
      <c r="O88" s="80"/>
      <c r="P88" s="80"/>
      <c r="Q88" s="80"/>
      <c r="R88" s="80"/>
      <c r="S88" s="80"/>
      <c r="T88" s="80"/>
      <c r="U88" s="36"/>
      <c r="V88" s="36"/>
      <c r="W88" s="80"/>
      <c r="X88" s="80"/>
      <c r="Y88" s="80"/>
      <c r="Z88" s="80"/>
      <c r="AA88" s="80"/>
      <c r="AB88" s="80"/>
      <c r="AC88" s="80"/>
      <c r="AF88" s="80"/>
    </row>
    <row r="89" spans="8:32" ht="15">
      <c r="H89" s="80"/>
      <c r="I89" s="80"/>
      <c r="J89" s="80"/>
      <c r="K89" s="80"/>
      <c r="L89" s="80"/>
      <c r="M89" s="80"/>
      <c r="N89" s="80"/>
      <c r="O89" s="80"/>
      <c r="P89" s="80"/>
      <c r="Q89" s="80"/>
      <c r="R89" s="80"/>
      <c r="S89" s="80"/>
      <c r="T89" s="80"/>
      <c r="U89" s="36"/>
      <c r="V89" s="36"/>
      <c r="W89" s="80"/>
      <c r="X89" s="80"/>
      <c r="Y89" s="80"/>
      <c r="Z89" s="80"/>
      <c r="AA89" s="80"/>
      <c r="AB89" s="80"/>
      <c r="AC89" s="80"/>
      <c r="AF89" s="80"/>
    </row>
    <row r="90" spans="8:32" ht="15">
      <c r="H90" s="80"/>
      <c r="I90" s="80"/>
      <c r="J90" s="80"/>
      <c r="K90" s="80"/>
      <c r="L90" s="80"/>
      <c r="M90" s="80"/>
      <c r="N90" s="80"/>
      <c r="O90" s="80"/>
      <c r="P90" s="80"/>
      <c r="Q90" s="80"/>
      <c r="R90" s="80"/>
      <c r="S90" s="80"/>
      <c r="T90" s="80"/>
      <c r="U90" s="36"/>
      <c r="V90" s="36"/>
      <c r="W90" s="80"/>
      <c r="X90" s="80"/>
      <c r="Y90" s="80"/>
      <c r="Z90" s="80"/>
      <c r="AA90" s="80"/>
      <c r="AB90" s="80"/>
      <c r="AC90" s="80"/>
      <c r="AF90" s="80"/>
    </row>
    <row r="106" ht="15">
      <c r="BN106" s="14"/>
    </row>
    <row r="107" ht="15">
      <c r="BN107" s="14"/>
    </row>
  </sheetData>
  <sheetProtection algorithmName="SHA-512" hashValue="XUC+7C2+rIXOm9rSFAOXrA/tKc59kKzDebZs0v55Qq8O87GWC9bxdLv9jdVeseY3t/GUvrCjDetR+pT2ROVjrg==" saltValue="WdJC40piR57Uf79pj3wpBw==" spinCount="100000" sheet="1" objects="1" scenarios="1" formatCells="0" formatColumns="0" formatRows="0"/>
  <mergeCells count="252">
    <mergeCell ref="A1:C1"/>
    <mergeCell ref="C33:C34"/>
    <mergeCell ref="Q52:T56"/>
    <mergeCell ref="Q58:T62"/>
    <mergeCell ref="Q64:T68"/>
    <mergeCell ref="AC52:AF52"/>
    <mergeCell ref="AC53:AF53"/>
    <mergeCell ref="AC54:AF54"/>
    <mergeCell ref="AC55:AF55"/>
    <mergeCell ref="AC56:AF56"/>
    <mergeCell ref="AC57:AF57"/>
    <mergeCell ref="AC58:AF58"/>
    <mergeCell ref="AC59:AF59"/>
    <mergeCell ref="AC60:AF60"/>
    <mergeCell ref="Q46:T50"/>
    <mergeCell ref="AC44:AF44"/>
    <mergeCell ref="AC45:AF45"/>
    <mergeCell ref="AC46:AF46"/>
    <mergeCell ref="AC47:AF47"/>
    <mergeCell ref="AC48:AF48"/>
    <mergeCell ref="AC49:AF49"/>
    <mergeCell ref="AC50:AF50"/>
    <mergeCell ref="AC51:AF51"/>
    <mergeCell ref="AC61:AF61"/>
    <mergeCell ref="AC62:AF62"/>
    <mergeCell ref="AC63:AF63"/>
    <mergeCell ref="AC64:AF64"/>
    <mergeCell ref="AC65:AF65"/>
    <mergeCell ref="AC66:AF66"/>
    <mergeCell ref="AC67:AF67"/>
    <mergeCell ref="AC68:AF68"/>
    <mergeCell ref="Q63:T63"/>
    <mergeCell ref="N34:P34"/>
    <mergeCell ref="Z38:AB38"/>
    <mergeCell ref="AC38:AE38"/>
    <mergeCell ref="N41:P41"/>
    <mergeCell ref="N39:P39"/>
    <mergeCell ref="T41:V41"/>
    <mergeCell ref="W41:Y41"/>
    <mergeCell ref="Z41:AB41"/>
    <mergeCell ref="AC41:AE41"/>
    <mergeCell ref="W40:Y40"/>
    <mergeCell ref="Z40:AB40"/>
    <mergeCell ref="AC40:AE40"/>
    <mergeCell ref="T40:V40"/>
    <mergeCell ref="E35:G35"/>
    <mergeCell ref="E36:G36"/>
    <mergeCell ref="E37:G37"/>
    <mergeCell ref="E39:G39"/>
    <mergeCell ref="E40:G40"/>
    <mergeCell ref="E41:G41"/>
    <mergeCell ref="H35:J35"/>
    <mergeCell ref="H36:J36"/>
    <mergeCell ref="H37:J37"/>
    <mergeCell ref="B57:C57"/>
    <mergeCell ref="B51:C51"/>
    <mergeCell ref="B44:C44"/>
    <mergeCell ref="E49:P49"/>
    <mergeCell ref="E55:P55"/>
    <mergeCell ref="E60:P60"/>
    <mergeCell ref="E61:P61"/>
    <mergeCell ref="B43:C43"/>
    <mergeCell ref="AX2:BG2"/>
    <mergeCell ref="B45:C45"/>
    <mergeCell ref="E34:G34"/>
    <mergeCell ref="H34:J34"/>
    <mergeCell ref="K34:M34"/>
    <mergeCell ref="E38:G38"/>
    <mergeCell ref="H38:J38"/>
    <mergeCell ref="N35:P35"/>
    <mergeCell ref="N36:P36"/>
    <mergeCell ref="N37:P37"/>
    <mergeCell ref="N38:P38"/>
    <mergeCell ref="W37:Y37"/>
    <mergeCell ref="Z37:AB37"/>
    <mergeCell ref="AC37:AE37"/>
    <mergeCell ref="T38:V38"/>
    <mergeCell ref="W38:Y38"/>
    <mergeCell ref="A23:A26"/>
    <mergeCell ref="A27:A30"/>
    <mergeCell ref="T2:AC2"/>
    <mergeCell ref="A6:A8"/>
    <mergeCell ref="A9:A11"/>
    <mergeCell ref="A12:A15"/>
    <mergeCell ref="A16:A18"/>
    <mergeCell ref="A19:A22"/>
    <mergeCell ref="E2:N2"/>
    <mergeCell ref="A3:C4"/>
    <mergeCell ref="B5:C5"/>
    <mergeCell ref="B63:C63"/>
    <mergeCell ref="AI2:AR2"/>
    <mergeCell ref="Q44:T44"/>
    <mergeCell ref="Q45:T45"/>
    <mergeCell ref="Q51:T51"/>
    <mergeCell ref="Q57:T57"/>
    <mergeCell ref="H39:J39"/>
    <mergeCell ref="H40:J40"/>
    <mergeCell ref="H41:J41"/>
    <mergeCell ref="K35:M35"/>
    <mergeCell ref="K36:M36"/>
    <mergeCell ref="K37:M37"/>
    <mergeCell ref="K38:M38"/>
    <mergeCell ref="K39:M39"/>
    <mergeCell ref="K40:M40"/>
    <mergeCell ref="K41:M41"/>
    <mergeCell ref="Z34:AB34"/>
    <mergeCell ref="AC34:AE34"/>
    <mergeCell ref="T35:V35"/>
    <mergeCell ref="W35:Y35"/>
    <mergeCell ref="Z35:AB35"/>
    <mergeCell ref="AC35:AE35"/>
    <mergeCell ref="Q34:S34"/>
    <mergeCell ref="Q35:S35"/>
    <mergeCell ref="AX34:AZ34"/>
    <mergeCell ref="BA34:BC34"/>
    <mergeCell ref="BD34:BF34"/>
    <mergeCell ref="AI36:AK36"/>
    <mergeCell ref="AL36:AN36"/>
    <mergeCell ref="AO36:AQ36"/>
    <mergeCell ref="T39:V39"/>
    <mergeCell ref="W39:Y39"/>
    <mergeCell ref="Z39:AB39"/>
    <mergeCell ref="AC39:AE39"/>
    <mergeCell ref="T36:V36"/>
    <mergeCell ref="W36:Y36"/>
    <mergeCell ref="Z36:AB36"/>
    <mergeCell ref="AC36:AE36"/>
    <mergeCell ref="T37:V37"/>
    <mergeCell ref="AU34:AW34"/>
    <mergeCell ref="AU35:AW35"/>
    <mergeCell ref="AU36:AW36"/>
    <mergeCell ref="AU37:AW37"/>
    <mergeCell ref="AU38:AW38"/>
    <mergeCell ref="AU39:AW39"/>
    <mergeCell ref="AI34:AK34"/>
    <mergeCell ref="T34:V34"/>
    <mergeCell ref="W34:Y34"/>
    <mergeCell ref="AI41:AK41"/>
    <mergeCell ref="AL41:AN41"/>
    <mergeCell ref="AO41:AQ41"/>
    <mergeCell ref="AR41:AT41"/>
    <mergeCell ref="AI39:AK39"/>
    <mergeCell ref="AL39:AN39"/>
    <mergeCell ref="AO39:AQ39"/>
    <mergeCell ref="AR39:AT39"/>
    <mergeCell ref="AL34:AN34"/>
    <mergeCell ref="AO34:AQ34"/>
    <mergeCell ref="AR34:AT34"/>
    <mergeCell ref="AI35:AK35"/>
    <mergeCell ref="AL35:AN35"/>
    <mergeCell ref="AO35:AQ35"/>
    <mergeCell ref="AR35:AT35"/>
    <mergeCell ref="AI38:AK38"/>
    <mergeCell ref="AL38:AN38"/>
    <mergeCell ref="AO38:AQ38"/>
    <mergeCell ref="AR38:AT38"/>
    <mergeCell ref="BG34:BI34"/>
    <mergeCell ref="AI40:AK40"/>
    <mergeCell ref="AL40:AN40"/>
    <mergeCell ref="AO40:AQ40"/>
    <mergeCell ref="AR40:AT40"/>
    <mergeCell ref="AR36:AT36"/>
    <mergeCell ref="AI37:AK37"/>
    <mergeCell ref="AL37:AN37"/>
    <mergeCell ref="AO37:AQ37"/>
    <mergeCell ref="AR37:AT37"/>
    <mergeCell ref="AX37:AZ37"/>
    <mergeCell ref="BA37:BC37"/>
    <mergeCell ref="BD37:BF37"/>
    <mergeCell ref="BG37:BI37"/>
    <mergeCell ref="AX38:AZ38"/>
    <mergeCell ref="BA38:BC38"/>
    <mergeCell ref="BD38:BF38"/>
    <mergeCell ref="BG38:BI38"/>
    <mergeCell ref="AX35:AZ35"/>
    <mergeCell ref="BA35:BC35"/>
    <mergeCell ref="AX40:AZ40"/>
    <mergeCell ref="BG40:BI40"/>
    <mergeCell ref="BA40:BC40"/>
    <mergeCell ref="BD40:BF40"/>
    <mergeCell ref="BJ34:BL34"/>
    <mergeCell ref="BJ35:BL35"/>
    <mergeCell ref="BJ36:BL36"/>
    <mergeCell ref="BJ37:BL37"/>
    <mergeCell ref="BJ38:BL38"/>
    <mergeCell ref="BJ39:BL39"/>
    <mergeCell ref="BJ40:BL40"/>
    <mergeCell ref="BJ41:BL41"/>
    <mergeCell ref="AX3:BJ3"/>
    <mergeCell ref="AX33:BJ33"/>
    <mergeCell ref="BD35:BF35"/>
    <mergeCell ref="BG35:BI35"/>
    <mergeCell ref="AX36:AZ36"/>
    <mergeCell ref="BA36:BC36"/>
    <mergeCell ref="BD36:BF36"/>
    <mergeCell ref="BG36:BI36"/>
    <mergeCell ref="AX41:AZ41"/>
    <mergeCell ref="BA41:BC41"/>
    <mergeCell ref="BD41:BF41"/>
    <mergeCell ref="BG41:BI41"/>
    <mergeCell ref="AX39:AZ39"/>
    <mergeCell ref="BA39:BC39"/>
    <mergeCell ref="BD39:BF39"/>
    <mergeCell ref="BG39:BI39"/>
    <mergeCell ref="B58:C62"/>
    <mergeCell ref="AU40:AW40"/>
    <mergeCell ref="AU41:AW41"/>
    <mergeCell ref="AI3:AU3"/>
    <mergeCell ref="AI33:AU33"/>
    <mergeCell ref="Q36:S36"/>
    <mergeCell ref="Q37:S37"/>
    <mergeCell ref="Q38:S38"/>
    <mergeCell ref="Q39:S39"/>
    <mergeCell ref="Q40:S40"/>
    <mergeCell ref="Q41:S41"/>
    <mergeCell ref="E33:Q33"/>
    <mergeCell ref="E3:Q3"/>
    <mergeCell ref="AF34:AH34"/>
    <mergeCell ref="AF35:AH35"/>
    <mergeCell ref="AF36:AH36"/>
    <mergeCell ref="AF37:AH37"/>
    <mergeCell ref="AF38:AH38"/>
    <mergeCell ref="AF39:AH39"/>
    <mergeCell ref="AF40:AH40"/>
    <mergeCell ref="AF41:AH41"/>
    <mergeCell ref="T3:AF3"/>
    <mergeCell ref="T33:AF33"/>
    <mergeCell ref="N40:P40"/>
    <mergeCell ref="B64:C68"/>
    <mergeCell ref="E44:P44"/>
    <mergeCell ref="E45:P45"/>
    <mergeCell ref="E46:P46"/>
    <mergeCell ref="E47:P47"/>
    <mergeCell ref="E48:P48"/>
    <mergeCell ref="E50:P50"/>
    <mergeCell ref="E51:P51"/>
    <mergeCell ref="E52:P52"/>
    <mergeCell ref="E53:P53"/>
    <mergeCell ref="E54:P54"/>
    <mergeCell ref="E56:P56"/>
    <mergeCell ref="E57:P57"/>
    <mergeCell ref="E58:P58"/>
    <mergeCell ref="E59:P59"/>
    <mergeCell ref="E66:P66"/>
    <mergeCell ref="E62:P62"/>
    <mergeCell ref="E63:P63"/>
    <mergeCell ref="E64:P64"/>
    <mergeCell ref="E65:P65"/>
    <mergeCell ref="E67:P67"/>
    <mergeCell ref="B46:C50"/>
    <mergeCell ref="B52:C56"/>
    <mergeCell ref="E68:P68"/>
  </mergeCells>
  <dataValidations count="1">
    <dataValidation type="list" allowBlank="1" showInputMessage="1" showErrorMessage="1" sqref="E6 E7:E26 H6:H26 K6:K26 N6:N26 Q6:Q26 T6:T26 W6:W26 Z6:Z26 AC6:AC26 AF6:AF26 AI6:AI26 AL6:AL26 AO6:AO25 AO26 AR6:AR26 AU6:AU26 AX6:AX26 BA6:BA26 BD6:BD26 BG6:BG26 BJ6:BJ26 E27:E30 H27:H30 K27:K30 N27:N30 Q27:Q30 T27:T30 W27:W30 Z27:Z30 AC27:AC30 AF27:AF30 AI27:AI30 AL27:AL30 AO27:AO30 AR27:AR30 AU27:AU30 AX27:AX30 BA27:BA30 BD27:BD30 BG27:BG30 BJ27:BJ30">
      <formula1>'Data '!$O$1:$O$3</formula1>
    </dataValidation>
  </dataValidation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9EF18-AB54-4DD5-A1D7-B992EE6EBBFF}">
  <dimension ref="A1:F19"/>
  <sheetViews>
    <sheetView zoomScale="80" zoomScaleNormal="80" zoomScaleSheetLayoutView="50" workbookViewId="0" topLeftCell="A1">
      <selection activeCell="AE25" sqref="AE25"/>
    </sheetView>
  </sheetViews>
  <sheetFormatPr defaultColWidth="9.140625" defaultRowHeight="15"/>
  <sheetData>
    <row r="1" ht="15">
      <c r="A1" s="7"/>
    </row>
    <row r="3" ht="15">
      <c r="A3" s="7"/>
    </row>
    <row r="5" ht="15">
      <c r="A5" s="7"/>
    </row>
    <row r="7" ht="15">
      <c r="A7" s="7"/>
    </row>
    <row r="9" ht="15">
      <c r="A9" s="7"/>
    </row>
    <row r="11" ht="15">
      <c r="A11" s="7"/>
    </row>
    <row r="13" spans="1:6" ht="15">
      <c r="A13" s="7"/>
      <c r="F13" s="6"/>
    </row>
    <row r="15" ht="15">
      <c r="A15" s="7"/>
    </row>
    <row r="17" ht="15">
      <c r="A17" s="7"/>
    </row>
    <row r="19" ht="15">
      <c r="A19" s="7"/>
    </row>
  </sheetData>
  <sheetProtection algorithmName="SHA-512" hashValue="CvP2WdZCdMoZnEsxU0dos4gM9UdFVVjvDjv7ftogoYfxJFCsO2ZRYFabwebcPlqIXQjy29lf2ylWI3q5/7PVbQ==" saltValue="jqKjog4CKoyv6E+eJjLBBA==" spinCount="100000" sheet="1" objects="1" scenarios="1"/>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6CCBF-DB36-47D6-A0A5-335CFAEB40DF}">
  <dimension ref="A1:EO142"/>
  <sheetViews>
    <sheetView showZeros="0" zoomScale="80" zoomScaleNormal="80" workbookViewId="0" topLeftCell="A1">
      <selection activeCell="E70" sqref="E70:P70"/>
    </sheetView>
  </sheetViews>
  <sheetFormatPr defaultColWidth="9.00390625" defaultRowHeight="15"/>
  <cols>
    <col min="1" max="1" width="13.28125" style="8" customWidth="1"/>
    <col min="2" max="2" width="5.7109375" style="8" customWidth="1"/>
    <col min="3" max="3" width="50.7109375" style="8" customWidth="1"/>
    <col min="4" max="4" width="15.421875" style="445" hidden="1" customWidth="1"/>
    <col min="5" max="5" width="22.7109375" style="8" customWidth="1"/>
    <col min="6" max="6" width="6.00390625" style="34" hidden="1" customWidth="1"/>
    <col min="7" max="7" width="9.421875" style="34" hidden="1" customWidth="1"/>
    <col min="8" max="8" width="22.7109375" style="8" customWidth="1"/>
    <col min="9" max="9" width="6.00390625" style="8" hidden="1" customWidth="1"/>
    <col min="10" max="10" width="9.421875" style="8" hidden="1" customWidth="1"/>
    <col min="11" max="11" width="22.7109375" style="8" customWidth="1"/>
    <col min="12" max="12" width="6.00390625" style="8" hidden="1" customWidth="1"/>
    <col min="13" max="13" width="9.421875" style="8" hidden="1" customWidth="1"/>
    <col min="14" max="14" width="22.7109375" style="8" customWidth="1"/>
    <col min="15" max="15" width="6.00390625" style="8" hidden="1" customWidth="1"/>
    <col min="16" max="16" width="9.421875" style="8" hidden="1" customWidth="1"/>
    <col min="17" max="17" width="22.7109375" style="8" customWidth="1"/>
    <col min="18" max="18" width="6.00390625" style="8" hidden="1" customWidth="1"/>
    <col min="19" max="19" width="9.421875" style="8" hidden="1" customWidth="1"/>
    <col min="20" max="20" width="22.7109375" style="8" customWidth="1"/>
    <col min="21" max="21" width="6.00390625" style="34" hidden="1" customWidth="1"/>
    <col min="22" max="22" width="9.421875" style="34" hidden="1" customWidth="1"/>
    <col min="23" max="23" width="22.7109375" style="8" customWidth="1"/>
    <col min="24" max="24" width="6.00390625" style="8" hidden="1" customWidth="1"/>
    <col min="25" max="25" width="9.421875" style="8" hidden="1" customWidth="1"/>
    <col min="26" max="26" width="22.7109375" style="8" customWidth="1"/>
    <col min="27" max="27" width="6.00390625" style="8" hidden="1" customWidth="1"/>
    <col min="28" max="28" width="9.421875" style="8" hidden="1" customWidth="1"/>
    <col min="29" max="29" width="22.7109375" style="8" customWidth="1"/>
    <col min="30" max="30" width="6.00390625" style="8" hidden="1" customWidth="1"/>
    <col min="31" max="31" width="9.421875" style="8" hidden="1" customWidth="1"/>
    <col min="32" max="32" width="22.7109375" style="8" customWidth="1"/>
    <col min="33" max="33" width="6.00390625" style="8" hidden="1" customWidth="1"/>
    <col min="34" max="34" width="9.421875" style="8" hidden="1" customWidth="1"/>
    <col min="35" max="35" width="22.7109375" style="8" customWidth="1"/>
    <col min="36" max="36" width="6.00390625" style="34" hidden="1" customWidth="1"/>
    <col min="37" max="37" width="9.421875" style="34" hidden="1" customWidth="1"/>
    <col min="38" max="38" width="22.7109375" style="8" customWidth="1"/>
    <col min="39" max="39" width="6.00390625" style="8" hidden="1" customWidth="1"/>
    <col min="40" max="40" width="9.421875" style="8" hidden="1" customWidth="1"/>
    <col min="41" max="41" width="22.7109375" style="8" customWidth="1"/>
    <col min="42" max="42" width="6.00390625" style="8" hidden="1" customWidth="1"/>
    <col min="43" max="43" width="9.421875" style="8" hidden="1" customWidth="1"/>
    <col min="44" max="44" width="22.7109375" style="8" customWidth="1"/>
    <col min="45" max="45" width="6.00390625" style="8" hidden="1" customWidth="1"/>
    <col min="46" max="46" width="9.421875" style="8" hidden="1" customWidth="1"/>
    <col min="47" max="47" width="22.7109375" style="8" customWidth="1"/>
    <col min="48" max="48" width="6.00390625" style="8" hidden="1" customWidth="1"/>
    <col min="49" max="49" width="9.421875" style="8" hidden="1" customWidth="1"/>
    <col min="50" max="50" width="22.7109375" style="8" customWidth="1"/>
    <col min="51" max="51" width="6.00390625" style="34" hidden="1" customWidth="1"/>
    <col min="52" max="52" width="9.421875" style="34" hidden="1" customWidth="1"/>
    <col min="53" max="53" width="22.7109375" style="8" customWidth="1"/>
    <col min="54" max="54" width="6.00390625" style="8" hidden="1" customWidth="1"/>
    <col min="55" max="55" width="9.421875" style="8" hidden="1" customWidth="1"/>
    <col min="56" max="56" width="22.7109375" style="8" customWidth="1"/>
    <col min="57" max="57" width="6.00390625" style="8" hidden="1" customWidth="1"/>
    <col min="58" max="58" width="9.421875" style="8" hidden="1" customWidth="1"/>
    <col min="59" max="59" width="22.7109375" style="8" customWidth="1"/>
    <col min="60" max="60" width="6.00390625" style="8" hidden="1" customWidth="1"/>
    <col min="61" max="61" width="9.421875" style="8" hidden="1" customWidth="1"/>
    <col min="62" max="62" width="22.7109375" style="8" customWidth="1"/>
    <col min="63" max="63" width="6.00390625" style="8" hidden="1" customWidth="1"/>
    <col min="64" max="64" width="9.421875" style="8" hidden="1" customWidth="1"/>
    <col min="65" max="65" width="53.28125" style="8" customWidth="1"/>
    <col min="66" max="66" width="35.7109375" style="8" customWidth="1"/>
    <col min="67" max="16384" width="9.00390625" style="8" customWidth="1"/>
  </cols>
  <sheetData>
    <row r="1" spans="1:66" ht="15">
      <c r="A1" s="918" t="s">
        <v>49</v>
      </c>
      <c r="B1" s="918"/>
      <c r="C1" s="918"/>
      <c r="D1" s="436"/>
      <c r="E1" s="726" t="s">
        <v>51</v>
      </c>
      <c r="F1" s="33"/>
      <c r="G1" s="33"/>
      <c r="T1" s="9"/>
      <c r="U1" s="33"/>
      <c r="V1" s="33"/>
      <c r="AI1" s="9"/>
      <c r="AJ1" s="33"/>
      <c r="AK1" s="33"/>
      <c r="AX1" s="9"/>
      <c r="AY1" s="33"/>
      <c r="AZ1" s="33"/>
      <c r="BN1" s="12"/>
    </row>
    <row r="2" spans="3:64" ht="15">
      <c r="C2" s="9"/>
      <c r="D2" s="437"/>
      <c r="E2" s="863"/>
      <c r="F2" s="863"/>
      <c r="G2" s="863"/>
      <c r="H2" s="863"/>
      <c r="I2" s="863"/>
      <c r="J2" s="863"/>
      <c r="K2" s="863"/>
      <c r="L2" s="863"/>
      <c r="M2" s="863"/>
      <c r="N2" s="863"/>
      <c r="O2" s="426"/>
      <c r="P2" s="426"/>
      <c r="Q2" s="426"/>
      <c r="R2" s="426"/>
      <c r="S2" s="426"/>
      <c r="T2" s="863"/>
      <c r="U2" s="863"/>
      <c r="V2" s="863"/>
      <c r="W2" s="863"/>
      <c r="X2" s="863"/>
      <c r="Y2" s="863"/>
      <c r="Z2" s="863"/>
      <c r="AA2" s="863"/>
      <c r="AB2" s="863"/>
      <c r="AC2" s="863"/>
      <c r="AD2" s="426"/>
      <c r="AE2" s="426"/>
      <c r="AF2" s="426"/>
      <c r="AG2" s="426"/>
      <c r="AH2" s="426"/>
      <c r="AI2" s="863"/>
      <c r="AJ2" s="863"/>
      <c r="AK2" s="863"/>
      <c r="AL2" s="863"/>
      <c r="AM2" s="863"/>
      <c r="AN2" s="863"/>
      <c r="AO2" s="863"/>
      <c r="AP2" s="863"/>
      <c r="AQ2" s="863"/>
      <c r="AR2" s="863"/>
      <c r="AS2" s="426"/>
      <c r="AT2" s="426"/>
      <c r="AU2" s="426"/>
      <c r="AV2" s="426"/>
      <c r="AW2" s="426"/>
      <c r="AX2" s="863"/>
      <c r="AY2" s="863"/>
      <c r="AZ2" s="863"/>
      <c r="BA2" s="863"/>
      <c r="BB2" s="863"/>
      <c r="BC2" s="863"/>
      <c r="BD2" s="863"/>
      <c r="BE2" s="863"/>
      <c r="BF2" s="863"/>
      <c r="BG2" s="863"/>
      <c r="BH2" s="426"/>
      <c r="BI2" s="426"/>
      <c r="BJ2" s="426"/>
      <c r="BK2" s="426"/>
      <c r="BL2" s="426"/>
    </row>
    <row r="3" spans="1:66" ht="50.1" customHeight="1">
      <c r="A3" s="873" t="s">
        <v>746</v>
      </c>
      <c r="B3" s="873"/>
      <c r="C3" s="873"/>
      <c r="D3" s="438" t="s">
        <v>135</v>
      </c>
      <c r="E3" s="846" t="s">
        <v>171</v>
      </c>
      <c r="F3" s="846"/>
      <c r="G3" s="846"/>
      <c r="H3" s="846"/>
      <c r="I3" s="846"/>
      <c r="J3" s="846"/>
      <c r="K3" s="846"/>
      <c r="L3" s="846"/>
      <c r="M3" s="846"/>
      <c r="N3" s="846"/>
      <c r="O3" s="846"/>
      <c r="P3" s="846"/>
      <c r="Q3" s="846"/>
      <c r="R3" s="38"/>
      <c r="S3" s="38"/>
      <c r="T3" s="846" t="s">
        <v>172</v>
      </c>
      <c r="U3" s="846"/>
      <c r="V3" s="846"/>
      <c r="W3" s="846"/>
      <c r="X3" s="846"/>
      <c r="Y3" s="846"/>
      <c r="Z3" s="846"/>
      <c r="AA3" s="846"/>
      <c r="AB3" s="846"/>
      <c r="AC3" s="846"/>
      <c r="AD3" s="846"/>
      <c r="AE3" s="846"/>
      <c r="AF3" s="846"/>
      <c r="AG3" s="38"/>
      <c r="AH3" s="38"/>
      <c r="AI3" s="846" t="s">
        <v>173</v>
      </c>
      <c r="AJ3" s="846"/>
      <c r="AK3" s="846"/>
      <c r="AL3" s="846"/>
      <c r="AM3" s="846"/>
      <c r="AN3" s="846"/>
      <c r="AO3" s="846"/>
      <c r="AP3" s="846"/>
      <c r="AQ3" s="846"/>
      <c r="AR3" s="846"/>
      <c r="AS3" s="846"/>
      <c r="AT3" s="846"/>
      <c r="AU3" s="846"/>
      <c r="AV3" s="38"/>
      <c r="AW3" s="38"/>
      <c r="AX3" s="854" t="s">
        <v>174</v>
      </c>
      <c r="AY3" s="855"/>
      <c r="AZ3" s="855"/>
      <c r="BA3" s="855"/>
      <c r="BB3" s="855"/>
      <c r="BC3" s="855"/>
      <c r="BD3" s="855"/>
      <c r="BE3" s="855"/>
      <c r="BF3" s="855"/>
      <c r="BG3" s="855"/>
      <c r="BH3" s="855"/>
      <c r="BI3" s="855"/>
      <c r="BJ3" s="856"/>
      <c r="BK3" s="38"/>
      <c r="BL3" s="39"/>
      <c r="BN3" s="11"/>
    </row>
    <row r="4" spans="1:66" s="22" customFormat="1" ht="28.7" customHeight="1">
      <c r="A4" s="873"/>
      <c r="B4" s="873"/>
      <c r="C4" s="873"/>
      <c r="D4" s="439"/>
      <c r="E4" s="85" t="s">
        <v>188</v>
      </c>
      <c r="F4" s="86" t="s">
        <v>162</v>
      </c>
      <c r="G4" s="86" t="s">
        <v>163</v>
      </c>
      <c r="H4" s="85" t="s">
        <v>189</v>
      </c>
      <c r="I4" s="86" t="s">
        <v>162</v>
      </c>
      <c r="J4" s="86" t="s">
        <v>163</v>
      </c>
      <c r="K4" s="85" t="s">
        <v>193</v>
      </c>
      <c r="L4" s="86" t="s">
        <v>162</v>
      </c>
      <c r="M4" s="86" t="s">
        <v>163</v>
      </c>
      <c r="N4" s="493" t="s">
        <v>194</v>
      </c>
      <c r="O4" s="63" t="s">
        <v>162</v>
      </c>
      <c r="P4" s="65" t="s">
        <v>163</v>
      </c>
      <c r="Q4" s="85" t="s">
        <v>503</v>
      </c>
      <c r="R4" s="40" t="s">
        <v>162</v>
      </c>
      <c r="S4" s="48" t="s">
        <v>163</v>
      </c>
      <c r="T4" s="85" t="s">
        <v>188</v>
      </c>
      <c r="U4" s="86" t="s">
        <v>162</v>
      </c>
      <c r="V4" s="86" t="s">
        <v>163</v>
      </c>
      <c r="W4" s="85" t="s">
        <v>189</v>
      </c>
      <c r="X4" s="86" t="s">
        <v>162</v>
      </c>
      <c r="Y4" s="86" t="s">
        <v>163</v>
      </c>
      <c r="Z4" s="85" t="s">
        <v>193</v>
      </c>
      <c r="AA4" s="86" t="s">
        <v>162</v>
      </c>
      <c r="AB4" s="86" t="s">
        <v>163</v>
      </c>
      <c r="AC4" s="493" t="s">
        <v>194</v>
      </c>
      <c r="AD4" s="501" t="s">
        <v>162</v>
      </c>
      <c r="AE4" s="65" t="s">
        <v>163</v>
      </c>
      <c r="AF4" s="85" t="s">
        <v>503</v>
      </c>
      <c r="AG4" s="40" t="s">
        <v>162</v>
      </c>
      <c r="AH4" s="48" t="s">
        <v>163</v>
      </c>
      <c r="AI4" s="85" t="s">
        <v>188</v>
      </c>
      <c r="AJ4" s="86" t="s">
        <v>162</v>
      </c>
      <c r="AK4" s="86" t="s">
        <v>163</v>
      </c>
      <c r="AL4" s="85" t="s">
        <v>189</v>
      </c>
      <c r="AM4" s="86" t="s">
        <v>162</v>
      </c>
      <c r="AN4" s="86" t="s">
        <v>163</v>
      </c>
      <c r="AO4" s="85" t="s">
        <v>193</v>
      </c>
      <c r="AP4" s="86" t="s">
        <v>162</v>
      </c>
      <c r="AQ4" s="86" t="s">
        <v>163</v>
      </c>
      <c r="AR4" s="85" t="s">
        <v>194</v>
      </c>
      <c r="AS4" s="40" t="s">
        <v>162</v>
      </c>
      <c r="AT4" s="48" t="s">
        <v>163</v>
      </c>
      <c r="AU4" s="85" t="s">
        <v>503</v>
      </c>
      <c r="AV4" s="40" t="s">
        <v>162</v>
      </c>
      <c r="AW4" s="48" t="s">
        <v>163</v>
      </c>
      <c r="AX4" s="85" t="s">
        <v>188</v>
      </c>
      <c r="AY4" s="86" t="s">
        <v>162</v>
      </c>
      <c r="AZ4" s="86" t="s">
        <v>163</v>
      </c>
      <c r="BA4" s="85" t="s">
        <v>189</v>
      </c>
      <c r="BB4" s="86" t="s">
        <v>162</v>
      </c>
      <c r="BC4" s="86" t="s">
        <v>163</v>
      </c>
      <c r="BD4" s="85" t="s">
        <v>190</v>
      </c>
      <c r="BE4" s="86" t="s">
        <v>162</v>
      </c>
      <c r="BF4" s="86" t="s">
        <v>163</v>
      </c>
      <c r="BG4" s="87" t="s">
        <v>191</v>
      </c>
      <c r="BH4" s="40" t="s">
        <v>162</v>
      </c>
      <c r="BI4" s="48" t="s">
        <v>163</v>
      </c>
      <c r="BJ4" s="47" t="s">
        <v>192</v>
      </c>
      <c r="BK4" s="40" t="s">
        <v>162</v>
      </c>
      <c r="BL4" s="37" t="s">
        <v>163</v>
      </c>
      <c r="BN4" s="35"/>
    </row>
    <row r="5" spans="1:66" ht="48.95" customHeight="1">
      <c r="A5" s="81" t="s">
        <v>584</v>
      </c>
      <c r="B5" s="874" t="s">
        <v>165</v>
      </c>
      <c r="C5" s="875"/>
      <c r="D5" s="440"/>
      <c r="E5" s="88" t="s">
        <v>573</v>
      </c>
      <c r="F5" s="88" t="s">
        <v>574</v>
      </c>
      <c r="G5" s="88" t="s">
        <v>575</v>
      </c>
      <c r="H5" s="88" t="s">
        <v>574</v>
      </c>
      <c r="I5" s="88" t="s">
        <v>577</v>
      </c>
      <c r="J5" s="88" t="s">
        <v>578</v>
      </c>
      <c r="K5" s="494" t="s">
        <v>575</v>
      </c>
      <c r="L5" s="502" t="s">
        <v>579</v>
      </c>
      <c r="M5" s="503" t="s">
        <v>580</v>
      </c>
      <c r="N5" s="494" t="s">
        <v>576</v>
      </c>
      <c r="O5" s="504" t="s">
        <v>577</v>
      </c>
      <c r="P5" s="88" t="s">
        <v>578</v>
      </c>
      <c r="Q5" s="88" t="s">
        <v>577</v>
      </c>
      <c r="R5" s="41"/>
      <c r="S5" s="84"/>
      <c r="T5" s="88" t="s">
        <v>573</v>
      </c>
      <c r="U5" s="88" t="s">
        <v>574</v>
      </c>
      <c r="V5" s="88" t="s">
        <v>575</v>
      </c>
      <c r="W5" s="88" t="s">
        <v>574</v>
      </c>
      <c r="X5" s="88" t="s">
        <v>577</v>
      </c>
      <c r="Y5" s="88" t="s">
        <v>578</v>
      </c>
      <c r="Z5" s="494" t="s">
        <v>575</v>
      </c>
      <c r="AA5" s="502" t="s">
        <v>579</v>
      </c>
      <c r="AB5" s="503" t="s">
        <v>580</v>
      </c>
      <c r="AC5" s="494" t="s">
        <v>576</v>
      </c>
      <c r="AD5" s="504" t="s">
        <v>577</v>
      </c>
      <c r="AE5" s="88" t="s">
        <v>578</v>
      </c>
      <c r="AF5" s="88" t="s">
        <v>577</v>
      </c>
      <c r="AG5" s="59"/>
      <c r="AH5" s="60"/>
      <c r="AI5" s="88" t="s">
        <v>573</v>
      </c>
      <c r="AJ5" s="88" t="s">
        <v>574</v>
      </c>
      <c r="AK5" s="88" t="s">
        <v>575</v>
      </c>
      <c r="AL5" s="88" t="s">
        <v>574</v>
      </c>
      <c r="AM5" s="88" t="s">
        <v>577</v>
      </c>
      <c r="AN5" s="88" t="s">
        <v>578</v>
      </c>
      <c r="AO5" s="88" t="s">
        <v>575</v>
      </c>
      <c r="AP5" s="88" t="s">
        <v>579</v>
      </c>
      <c r="AQ5" s="88" t="s">
        <v>580</v>
      </c>
      <c r="AR5" s="88" t="s">
        <v>576</v>
      </c>
      <c r="AS5" s="43"/>
      <c r="AT5" s="26"/>
      <c r="AU5" s="88" t="s">
        <v>577</v>
      </c>
      <c r="AV5" s="59"/>
      <c r="AW5" s="60"/>
      <c r="AX5" s="88" t="s">
        <v>573</v>
      </c>
      <c r="AY5" s="88" t="s">
        <v>574</v>
      </c>
      <c r="AZ5" s="88" t="s">
        <v>575</v>
      </c>
      <c r="BA5" s="88" t="s">
        <v>574</v>
      </c>
      <c r="BB5" s="88" t="s">
        <v>577</v>
      </c>
      <c r="BC5" s="88" t="s">
        <v>578</v>
      </c>
      <c r="BD5" s="88" t="s">
        <v>575</v>
      </c>
      <c r="BE5" s="88" t="s">
        <v>579</v>
      </c>
      <c r="BF5" s="88" t="s">
        <v>580</v>
      </c>
      <c r="BG5" s="88" t="s">
        <v>576</v>
      </c>
      <c r="BH5" s="88" t="s">
        <v>577</v>
      </c>
      <c r="BI5" s="88" t="s">
        <v>578</v>
      </c>
      <c r="BJ5" s="46" t="s">
        <v>577</v>
      </c>
      <c r="BK5" s="41"/>
      <c r="BL5" s="25"/>
      <c r="BN5" s="23"/>
    </row>
    <row r="6" spans="1:66" ht="30" customHeight="1">
      <c r="A6" s="871" t="s">
        <v>131</v>
      </c>
      <c r="B6" s="61" t="s">
        <v>140</v>
      </c>
      <c r="C6" s="62" t="s">
        <v>98</v>
      </c>
      <c r="D6" s="441">
        <f>'Sect. 12a'!D5</f>
        <v>30</v>
      </c>
      <c r="E6" s="507" t="s">
        <v>100</v>
      </c>
      <c r="F6" s="63">
        <f>IF(E6="H",5,IF(E6="M",3,1))</f>
        <v>3</v>
      </c>
      <c r="G6" s="65">
        <f>$D6*F6</f>
        <v>90</v>
      </c>
      <c r="H6" s="508" t="s">
        <v>99</v>
      </c>
      <c r="I6" s="63">
        <f>IF(H6="H",5,IF(H6="M",3,1))</f>
        <v>5</v>
      </c>
      <c r="J6" s="65">
        <f>$D6*I6</f>
        <v>150</v>
      </c>
      <c r="K6" s="508" t="s">
        <v>99</v>
      </c>
      <c r="L6" s="63">
        <f>IF(K6="H",5,IF(K6="M",3,1))</f>
        <v>5</v>
      </c>
      <c r="M6" s="65">
        <f>$D6*L6</f>
        <v>150</v>
      </c>
      <c r="N6" s="509" t="s">
        <v>99</v>
      </c>
      <c r="O6" s="501">
        <f>IF(N6="H",5,IF(N6="M",3,1))</f>
        <v>5</v>
      </c>
      <c r="P6" s="65">
        <f>$D6*O6</f>
        <v>150</v>
      </c>
      <c r="Q6" s="511" t="s">
        <v>99</v>
      </c>
      <c r="R6" s="63">
        <f>IF(Q6="H",5,IF(Q6="M",3,1))</f>
        <v>5</v>
      </c>
      <c r="S6" s="65">
        <f>$D6*R6</f>
        <v>150</v>
      </c>
      <c r="T6" s="507" t="s">
        <v>101</v>
      </c>
      <c r="U6" s="63">
        <f>IF(T6="H",5,IF(T6="M",3,1))</f>
        <v>1</v>
      </c>
      <c r="V6" s="65">
        <f>$D6*U6</f>
        <v>30</v>
      </c>
      <c r="W6" s="508" t="s">
        <v>101</v>
      </c>
      <c r="X6" s="63">
        <f>IF(W6="H",5,IF(W6="M",3,1))</f>
        <v>1</v>
      </c>
      <c r="Y6" s="63">
        <f>$D6*X6</f>
        <v>30</v>
      </c>
      <c r="Z6" s="509" t="s">
        <v>99</v>
      </c>
      <c r="AA6" s="501">
        <f>IF(Z6="H",5,IF(Z6="M",3,1))</f>
        <v>5</v>
      </c>
      <c r="AB6" s="63">
        <f>$D6*AA6</f>
        <v>150</v>
      </c>
      <c r="AC6" s="509" t="s">
        <v>100</v>
      </c>
      <c r="AD6" s="501">
        <f>IF(AC6="H",5,IF(AC6="M",3,1))</f>
        <v>3</v>
      </c>
      <c r="AE6" s="63">
        <f>$D6*AD6</f>
        <v>90</v>
      </c>
      <c r="AF6" s="511" t="s">
        <v>100</v>
      </c>
      <c r="AG6" s="63">
        <f>IF(AF6="H",5,IF(AF6="M",3,1))</f>
        <v>3</v>
      </c>
      <c r="AH6" s="65">
        <f>$D6*AG6</f>
        <v>90</v>
      </c>
      <c r="AI6" s="507" t="s">
        <v>99</v>
      </c>
      <c r="AJ6" s="63">
        <f>IF(AI6="H",5,IF(AI6="M",3,1))</f>
        <v>5</v>
      </c>
      <c r="AK6" s="65">
        <f>$D6*AJ6</f>
        <v>150</v>
      </c>
      <c r="AL6" s="508" t="s">
        <v>101</v>
      </c>
      <c r="AM6" s="63">
        <f>IF(AL6="H",5,IF(AL6="M",3,1))</f>
        <v>1</v>
      </c>
      <c r="AN6" s="63">
        <f>$D6*AM6</f>
        <v>30</v>
      </c>
      <c r="AO6" s="508" t="s">
        <v>101</v>
      </c>
      <c r="AP6" s="63">
        <f>IF(AO6="H",5,IF(AO6="M",3,1))</f>
        <v>1</v>
      </c>
      <c r="AQ6" s="63">
        <f>$D6*AP6</f>
        <v>30</v>
      </c>
      <c r="AR6" s="509" t="s">
        <v>100</v>
      </c>
      <c r="AS6" s="26">
        <f>IF(AR6="H",5,IF(AR6="M",3,1))</f>
        <v>3</v>
      </c>
      <c r="AT6" s="49">
        <f>$D6*AS6</f>
        <v>90</v>
      </c>
      <c r="AU6" s="511" t="s">
        <v>100</v>
      </c>
      <c r="AV6" s="63">
        <f>IF(AU6="H",5,IF(AU6="M",3,1))</f>
        <v>3</v>
      </c>
      <c r="AW6" s="65">
        <f>$D6*AV6</f>
        <v>90</v>
      </c>
      <c r="AX6" s="507" t="s">
        <v>99</v>
      </c>
      <c r="AY6" s="63">
        <f>IF(AX6="H",5,IF(AX6="M",3,1))</f>
        <v>5</v>
      </c>
      <c r="AZ6" s="65">
        <f>$D6*AY6</f>
        <v>150</v>
      </c>
      <c r="BA6" s="508" t="s">
        <v>100</v>
      </c>
      <c r="BB6" s="63">
        <f>IF(BA6="H",5,IF(BA6="M",3,1))</f>
        <v>3</v>
      </c>
      <c r="BC6" s="63">
        <f>$D6*BB6</f>
        <v>90</v>
      </c>
      <c r="BD6" s="508" t="s">
        <v>100</v>
      </c>
      <c r="BE6" s="63">
        <f>IF(BD6="H",5,IF(BD6="M",3,1))</f>
        <v>3</v>
      </c>
      <c r="BF6" s="63">
        <f>$D6*BE6</f>
        <v>90</v>
      </c>
      <c r="BG6" s="508" t="s">
        <v>99</v>
      </c>
      <c r="BH6" s="63">
        <f>IF(BG6="H",5,IF(BG6="M",3,1))</f>
        <v>5</v>
      </c>
      <c r="BI6" s="49">
        <f>$D6*BH6</f>
        <v>150</v>
      </c>
      <c r="BJ6" s="511" t="s">
        <v>99</v>
      </c>
      <c r="BK6" s="63">
        <f>IF(BJ6="H",5,IF(BJ6="M",3,1))</f>
        <v>5</v>
      </c>
      <c r="BL6" s="26">
        <f>$D6*BK6</f>
        <v>150</v>
      </c>
      <c r="BN6" s="17"/>
    </row>
    <row r="7" spans="1:66" ht="30" customHeight="1">
      <c r="A7" s="872"/>
      <c r="B7" s="50" t="s">
        <v>141</v>
      </c>
      <c r="C7" s="51" t="s">
        <v>90</v>
      </c>
      <c r="D7" s="442">
        <f>'Sect. 12a'!D6</f>
        <v>15</v>
      </c>
      <c r="E7" s="506" t="s">
        <v>100</v>
      </c>
      <c r="F7" s="26">
        <f aca="true" t="shared" si="0" ref="F7:F26">IF(E7="H",5,IF(E7="M",3,1))</f>
        <v>3</v>
      </c>
      <c r="G7" s="49">
        <f aca="true" t="shared" si="1" ref="G7:G26">$D7*F7</f>
        <v>45</v>
      </c>
      <c r="H7" s="180" t="s">
        <v>100</v>
      </c>
      <c r="I7" s="26">
        <f aca="true" t="shared" si="2" ref="I7:I26">IF(H7="H",5,IF(H7="M",3,1))</f>
        <v>3</v>
      </c>
      <c r="J7" s="49">
        <f aca="true" t="shared" si="3" ref="J7:J26">$D7*I7</f>
        <v>45</v>
      </c>
      <c r="K7" s="180" t="s">
        <v>99</v>
      </c>
      <c r="L7" s="26">
        <f aca="true" t="shared" si="4" ref="L7:L26">IF(K7="H",5,IF(K7="M",3,1))</f>
        <v>5</v>
      </c>
      <c r="M7" s="49">
        <f aca="true" t="shared" si="5" ref="M7:M26">$D7*L7</f>
        <v>75</v>
      </c>
      <c r="N7" s="510" t="s">
        <v>99</v>
      </c>
      <c r="O7" s="462">
        <f aca="true" t="shared" si="6" ref="O7:O30">IF(N7="H",5,IF(N7="M",3,1))</f>
        <v>5</v>
      </c>
      <c r="P7" s="49">
        <f aca="true" t="shared" si="7" ref="P7:P30">$D7*O7</f>
        <v>75</v>
      </c>
      <c r="Q7" s="512" t="s">
        <v>100</v>
      </c>
      <c r="R7" s="26">
        <f aca="true" t="shared" si="8" ref="R7:R30">IF(Q7="H",5,IF(Q7="M",3,1))</f>
        <v>3</v>
      </c>
      <c r="S7" s="49">
        <f aca="true" t="shared" si="9" ref="S7:S30">$D7*R7</f>
        <v>45</v>
      </c>
      <c r="T7" s="506" t="s">
        <v>100</v>
      </c>
      <c r="U7" s="26">
        <f aca="true" t="shared" si="10" ref="U7:U30">IF(T7="H",5,IF(T7="M",3,1))</f>
        <v>3</v>
      </c>
      <c r="V7" s="49">
        <f aca="true" t="shared" si="11" ref="V7:V30">$D7*U7</f>
        <v>45</v>
      </c>
      <c r="W7" s="180" t="s">
        <v>100</v>
      </c>
      <c r="X7" s="26">
        <f aca="true" t="shared" si="12" ref="X7:X30">IF(W7="H",5,IF(W7="M",3,1))</f>
        <v>3</v>
      </c>
      <c r="Y7" s="26">
        <f aca="true" t="shared" si="13" ref="Y7:Y30">$D7*X7</f>
        <v>45</v>
      </c>
      <c r="Z7" s="510" t="s">
        <v>101</v>
      </c>
      <c r="AA7" s="462">
        <f aca="true" t="shared" si="14" ref="AA7:AA30">IF(Z7="H",5,IF(Z7="M",3,1))</f>
        <v>1</v>
      </c>
      <c r="AB7" s="26">
        <f aca="true" t="shared" si="15" ref="AB7:AB30">$D7*AA7</f>
        <v>15</v>
      </c>
      <c r="AC7" s="510" t="s">
        <v>99</v>
      </c>
      <c r="AD7" s="462">
        <f aca="true" t="shared" si="16" ref="AD7:AD30">IF(AC7="H",5,IF(AC7="M",3,1))</f>
        <v>5</v>
      </c>
      <c r="AE7" s="26">
        <f aca="true" t="shared" si="17" ref="AE7:AE30">$D7*AD7</f>
        <v>75</v>
      </c>
      <c r="AF7" s="512" t="s">
        <v>101</v>
      </c>
      <c r="AG7" s="26">
        <f aca="true" t="shared" si="18" ref="AG7:AG30">IF(AF7="H",5,IF(AF7="M",3,1))</f>
        <v>1</v>
      </c>
      <c r="AH7" s="49">
        <f aca="true" t="shared" si="19" ref="AH7:AH30">$D7*AG7</f>
        <v>15</v>
      </c>
      <c r="AI7" s="506" t="s">
        <v>101</v>
      </c>
      <c r="AJ7" s="26">
        <f aca="true" t="shared" si="20" ref="AJ7:AJ26">IF(AI7="H",5,IF(AI7="M",3,1))</f>
        <v>1</v>
      </c>
      <c r="AK7" s="49">
        <f aca="true" t="shared" si="21" ref="AK7:AK30">$D7*AJ7</f>
        <v>15</v>
      </c>
      <c r="AL7" s="180" t="s">
        <v>101</v>
      </c>
      <c r="AM7" s="26">
        <f aca="true" t="shared" si="22" ref="AM7:AM26">IF(AL7="H",5,IF(AL7="M",3,1))</f>
        <v>1</v>
      </c>
      <c r="AN7" s="26">
        <f aca="true" t="shared" si="23" ref="AN7:AN30">$D7*AM7</f>
        <v>15</v>
      </c>
      <c r="AO7" s="180" t="s">
        <v>101</v>
      </c>
      <c r="AP7" s="26">
        <f aca="true" t="shared" si="24" ref="AP7:AP26">IF(AO7="H",5,IF(AO7="M",3,1))</f>
        <v>1</v>
      </c>
      <c r="AQ7" s="26">
        <f aca="true" t="shared" si="25" ref="AQ7:AQ30">$D7*AP7</f>
        <v>15</v>
      </c>
      <c r="AR7" s="510" t="s">
        <v>101</v>
      </c>
      <c r="AS7" s="26">
        <f aca="true" t="shared" si="26" ref="AS7:AS30">IF(AR7="H",5,IF(AR7="M",3,1))</f>
        <v>1</v>
      </c>
      <c r="AT7" s="49">
        <f aca="true" t="shared" si="27" ref="AT7:AT30">$D7*AS7</f>
        <v>15</v>
      </c>
      <c r="AU7" s="512" t="s">
        <v>101</v>
      </c>
      <c r="AV7" s="26">
        <f aca="true" t="shared" si="28" ref="AV7:AV30">IF(AU7="H",5,IF(AU7="M",3,1))</f>
        <v>1</v>
      </c>
      <c r="AW7" s="49">
        <f aca="true" t="shared" si="29" ref="AW7:AW30">$D7*AV7</f>
        <v>15</v>
      </c>
      <c r="AX7" s="506" t="s">
        <v>100</v>
      </c>
      <c r="AY7" s="26">
        <f aca="true" t="shared" si="30" ref="AY7:AY30">IF(AX7="H",5,IF(AX7="M",3,1))</f>
        <v>3</v>
      </c>
      <c r="AZ7" s="49">
        <f aca="true" t="shared" si="31" ref="AZ7:AZ30">$D7*AY7</f>
        <v>45</v>
      </c>
      <c r="BA7" s="180" t="s">
        <v>100</v>
      </c>
      <c r="BB7" s="26">
        <f aca="true" t="shared" si="32" ref="BB7:BB30">IF(BA7="H",5,IF(BA7="M",3,1))</f>
        <v>3</v>
      </c>
      <c r="BC7" s="26">
        <f aca="true" t="shared" si="33" ref="BC7:BC30">$D7*BB7</f>
        <v>45</v>
      </c>
      <c r="BD7" s="180" t="s">
        <v>100</v>
      </c>
      <c r="BE7" s="26">
        <f aca="true" t="shared" si="34" ref="BE7:BE30">IF(BD7="H",5,IF(BD7="M",3,1))</f>
        <v>3</v>
      </c>
      <c r="BF7" s="26">
        <f aca="true" t="shared" si="35" ref="BF7:BF30">$D7*BE7</f>
        <v>45</v>
      </c>
      <c r="BG7" s="180" t="s">
        <v>99</v>
      </c>
      <c r="BH7" s="26">
        <f aca="true" t="shared" si="36" ref="BH7:BH30">IF(BG7="H",5,IF(BG7="M",3,1))</f>
        <v>5</v>
      </c>
      <c r="BI7" s="49">
        <f aca="true" t="shared" si="37" ref="BI7:BI30">$D7*BH7</f>
        <v>75</v>
      </c>
      <c r="BJ7" s="512" t="s">
        <v>99</v>
      </c>
      <c r="BK7" s="26">
        <f aca="true" t="shared" si="38" ref="BK7:BK30">IF(BJ7="H",5,IF(BJ7="M",3,1))</f>
        <v>5</v>
      </c>
      <c r="BL7" s="26">
        <f aca="true" t="shared" si="39" ref="BL7:BL30">$D7*BK7</f>
        <v>75</v>
      </c>
      <c r="BN7" s="17"/>
    </row>
    <row r="8" spans="1:66" ht="30" customHeight="1">
      <c r="A8" s="872"/>
      <c r="B8" s="50" t="s">
        <v>142</v>
      </c>
      <c r="C8" s="51" t="s">
        <v>91</v>
      </c>
      <c r="D8" s="442">
        <f>'Sect. 12a'!D7</f>
        <v>20</v>
      </c>
      <c r="E8" s="506" t="s">
        <v>100</v>
      </c>
      <c r="F8" s="26">
        <f t="shared" si="0"/>
        <v>3</v>
      </c>
      <c r="G8" s="49">
        <f t="shared" si="1"/>
        <v>60</v>
      </c>
      <c r="H8" s="180" t="s">
        <v>100</v>
      </c>
      <c r="I8" s="26">
        <f t="shared" si="2"/>
        <v>3</v>
      </c>
      <c r="J8" s="49">
        <f t="shared" si="3"/>
        <v>60</v>
      </c>
      <c r="K8" s="180" t="s">
        <v>99</v>
      </c>
      <c r="L8" s="26">
        <f t="shared" si="4"/>
        <v>5</v>
      </c>
      <c r="M8" s="49">
        <f t="shared" si="5"/>
        <v>100</v>
      </c>
      <c r="N8" s="510" t="s">
        <v>99</v>
      </c>
      <c r="O8" s="462">
        <f t="shared" si="6"/>
        <v>5</v>
      </c>
      <c r="P8" s="49">
        <f t="shared" si="7"/>
        <v>100</v>
      </c>
      <c r="Q8" s="512" t="s">
        <v>99</v>
      </c>
      <c r="R8" s="26">
        <f t="shared" si="8"/>
        <v>5</v>
      </c>
      <c r="S8" s="49">
        <f t="shared" si="9"/>
        <v>100</v>
      </c>
      <c r="T8" s="506" t="s">
        <v>101</v>
      </c>
      <c r="U8" s="26">
        <f t="shared" si="10"/>
        <v>1</v>
      </c>
      <c r="V8" s="49">
        <f t="shared" si="11"/>
        <v>20</v>
      </c>
      <c r="W8" s="180" t="s">
        <v>99</v>
      </c>
      <c r="X8" s="26">
        <f t="shared" si="12"/>
        <v>5</v>
      </c>
      <c r="Y8" s="26">
        <f t="shared" si="13"/>
        <v>100</v>
      </c>
      <c r="Z8" s="510" t="s">
        <v>101</v>
      </c>
      <c r="AA8" s="462">
        <f t="shared" si="14"/>
        <v>1</v>
      </c>
      <c r="AB8" s="26">
        <f t="shared" si="15"/>
        <v>20</v>
      </c>
      <c r="AC8" s="510" t="s">
        <v>99</v>
      </c>
      <c r="AD8" s="462">
        <f t="shared" si="16"/>
        <v>5</v>
      </c>
      <c r="AE8" s="26">
        <f t="shared" si="17"/>
        <v>100</v>
      </c>
      <c r="AF8" s="512" t="s">
        <v>99</v>
      </c>
      <c r="AG8" s="26">
        <f t="shared" si="18"/>
        <v>5</v>
      </c>
      <c r="AH8" s="49">
        <f t="shared" si="19"/>
        <v>100</v>
      </c>
      <c r="AI8" s="506" t="s">
        <v>101</v>
      </c>
      <c r="AJ8" s="26">
        <f t="shared" si="20"/>
        <v>1</v>
      </c>
      <c r="AK8" s="49">
        <f t="shared" si="21"/>
        <v>20</v>
      </c>
      <c r="AL8" s="180" t="s">
        <v>99</v>
      </c>
      <c r="AM8" s="26">
        <f t="shared" si="22"/>
        <v>5</v>
      </c>
      <c r="AN8" s="26">
        <f t="shared" si="23"/>
        <v>100</v>
      </c>
      <c r="AO8" s="180" t="s">
        <v>101</v>
      </c>
      <c r="AP8" s="26">
        <f t="shared" si="24"/>
        <v>1</v>
      </c>
      <c r="AQ8" s="26">
        <f t="shared" si="25"/>
        <v>20</v>
      </c>
      <c r="AR8" s="510" t="s">
        <v>99</v>
      </c>
      <c r="AS8" s="26">
        <f t="shared" si="26"/>
        <v>5</v>
      </c>
      <c r="AT8" s="49">
        <f t="shared" si="27"/>
        <v>100</v>
      </c>
      <c r="AU8" s="512" t="s">
        <v>101</v>
      </c>
      <c r="AV8" s="26">
        <f t="shared" si="28"/>
        <v>1</v>
      </c>
      <c r="AW8" s="49">
        <f t="shared" si="29"/>
        <v>20</v>
      </c>
      <c r="AX8" s="506" t="s">
        <v>100</v>
      </c>
      <c r="AY8" s="26">
        <f t="shared" si="30"/>
        <v>3</v>
      </c>
      <c r="AZ8" s="49">
        <f t="shared" si="31"/>
        <v>60</v>
      </c>
      <c r="BA8" s="180" t="s">
        <v>99</v>
      </c>
      <c r="BB8" s="26">
        <f t="shared" si="32"/>
        <v>5</v>
      </c>
      <c r="BC8" s="26">
        <f t="shared" si="33"/>
        <v>100</v>
      </c>
      <c r="BD8" s="180" t="s">
        <v>101</v>
      </c>
      <c r="BE8" s="26">
        <f t="shared" si="34"/>
        <v>1</v>
      </c>
      <c r="BF8" s="26">
        <f t="shared" si="35"/>
        <v>20</v>
      </c>
      <c r="BG8" s="180" t="s">
        <v>99</v>
      </c>
      <c r="BH8" s="26">
        <f t="shared" si="36"/>
        <v>5</v>
      </c>
      <c r="BI8" s="49">
        <f t="shared" si="37"/>
        <v>100</v>
      </c>
      <c r="BJ8" s="512" t="s">
        <v>100</v>
      </c>
      <c r="BK8" s="26">
        <f t="shared" si="38"/>
        <v>3</v>
      </c>
      <c r="BL8" s="26">
        <f t="shared" si="39"/>
        <v>60</v>
      </c>
      <c r="BN8" s="14"/>
    </row>
    <row r="9" spans="1:66" ht="35.1" customHeight="1">
      <c r="A9" s="872" t="s">
        <v>132</v>
      </c>
      <c r="B9" s="50" t="s">
        <v>143</v>
      </c>
      <c r="C9" s="52" t="s">
        <v>133</v>
      </c>
      <c r="D9" s="442">
        <f>'Sect. 12a'!D8</f>
        <v>25</v>
      </c>
      <c r="E9" s="506" t="s">
        <v>99</v>
      </c>
      <c r="F9" s="26">
        <f t="shared" si="0"/>
        <v>5</v>
      </c>
      <c r="G9" s="49">
        <f t="shared" si="1"/>
        <v>125</v>
      </c>
      <c r="H9" s="180" t="s">
        <v>100</v>
      </c>
      <c r="I9" s="26">
        <f t="shared" si="2"/>
        <v>3</v>
      </c>
      <c r="J9" s="49">
        <f t="shared" si="3"/>
        <v>75</v>
      </c>
      <c r="K9" s="180" t="s">
        <v>99</v>
      </c>
      <c r="L9" s="26">
        <f t="shared" si="4"/>
        <v>5</v>
      </c>
      <c r="M9" s="49">
        <f t="shared" si="5"/>
        <v>125</v>
      </c>
      <c r="N9" s="510" t="s">
        <v>100</v>
      </c>
      <c r="O9" s="462">
        <f t="shared" si="6"/>
        <v>3</v>
      </c>
      <c r="P9" s="49">
        <f t="shared" si="7"/>
        <v>75</v>
      </c>
      <c r="Q9" s="512" t="s">
        <v>99</v>
      </c>
      <c r="R9" s="26">
        <f t="shared" si="8"/>
        <v>5</v>
      </c>
      <c r="S9" s="49">
        <f t="shared" si="9"/>
        <v>125</v>
      </c>
      <c r="T9" s="506" t="s">
        <v>99</v>
      </c>
      <c r="U9" s="26">
        <f t="shared" si="10"/>
        <v>5</v>
      </c>
      <c r="V9" s="49">
        <f t="shared" si="11"/>
        <v>125</v>
      </c>
      <c r="W9" s="180" t="s">
        <v>100</v>
      </c>
      <c r="X9" s="26">
        <f t="shared" si="12"/>
        <v>3</v>
      </c>
      <c r="Y9" s="26">
        <f t="shared" si="13"/>
        <v>75</v>
      </c>
      <c r="Z9" s="510" t="s">
        <v>100</v>
      </c>
      <c r="AA9" s="462">
        <f t="shared" si="14"/>
        <v>3</v>
      </c>
      <c r="AB9" s="26">
        <f t="shared" si="15"/>
        <v>75</v>
      </c>
      <c r="AC9" s="510" t="s">
        <v>101</v>
      </c>
      <c r="AD9" s="462">
        <f t="shared" si="16"/>
        <v>1</v>
      </c>
      <c r="AE9" s="26">
        <f t="shared" si="17"/>
        <v>25</v>
      </c>
      <c r="AF9" s="512" t="s">
        <v>101</v>
      </c>
      <c r="AG9" s="26">
        <f t="shared" si="18"/>
        <v>1</v>
      </c>
      <c r="AH9" s="49">
        <f t="shared" si="19"/>
        <v>25</v>
      </c>
      <c r="AI9" s="506" t="s">
        <v>100</v>
      </c>
      <c r="AJ9" s="26">
        <f t="shared" si="20"/>
        <v>3</v>
      </c>
      <c r="AK9" s="49">
        <f t="shared" si="21"/>
        <v>75</v>
      </c>
      <c r="AL9" s="180" t="s">
        <v>99</v>
      </c>
      <c r="AM9" s="26">
        <f t="shared" si="22"/>
        <v>5</v>
      </c>
      <c r="AN9" s="26">
        <f t="shared" si="23"/>
        <v>125</v>
      </c>
      <c r="AO9" s="180" t="s">
        <v>100</v>
      </c>
      <c r="AP9" s="26">
        <f t="shared" si="24"/>
        <v>3</v>
      </c>
      <c r="AQ9" s="26">
        <f t="shared" si="25"/>
        <v>75</v>
      </c>
      <c r="AR9" s="510" t="s">
        <v>99</v>
      </c>
      <c r="AS9" s="26">
        <f t="shared" si="26"/>
        <v>5</v>
      </c>
      <c r="AT9" s="49">
        <f t="shared" si="27"/>
        <v>125</v>
      </c>
      <c r="AU9" s="512" t="s">
        <v>101</v>
      </c>
      <c r="AV9" s="26">
        <f t="shared" si="28"/>
        <v>1</v>
      </c>
      <c r="AW9" s="49">
        <f t="shared" si="29"/>
        <v>25</v>
      </c>
      <c r="AX9" s="506" t="s">
        <v>100</v>
      </c>
      <c r="AY9" s="26">
        <f t="shared" si="30"/>
        <v>3</v>
      </c>
      <c r="AZ9" s="49">
        <f t="shared" si="31"/>
        <v>75</v>
      </c>
      <c r="BA9" s="180" t="s">
        <v>101</v>
      </c>
      <c r="BB9" s="26">
        <f t="shared" si="32"/>
        <v>1</v>
      </c>
      <c r="BC9" s="26">
        <f t="shared" si="33"/>
        <v>25</v>
      </c>
      <c r="BD9" s="180" t="s">
        <v>99</v>
      </c>
      <c r="BE9" s="26">
        <f t="shared" si="34"/>
        <v>5</v>
      </c>
      <c r="BF9" s="26">
        <f t="shared" si="35"/>
        <v>125</v>
      </c>
      <c r="BG9" s="180" t="s">
        <v>101</v>
      </c>
      <c r="BH9" s="26">
        <f t="shared" si="36"/>
        <v>1</v>
      </c>
      <c r="BI9" s="49">
        <f t="shared" si="37"/>
        <v>25</v>
      </c>
      <c r="BJ9" s="512" t="s">
        <v>100</v>
      </c>
      <c r="BK9" s="26">
        <f t="shared" si="38"/>
        <v>3</v>
      </c>
      <c r="BL9" s="26">
        <f t="shared" si="39"/>
        <v>75</v>
      </c>
      <c r="BM9" s="13"/>
      <c r="BN9" s="17"/>
    </row>
    <row r="10" spans="1:66" ht="30" customHeight="1">
      <c r="A10" s="872"/>
      <c r="B10" s="50" t="s">
        <v>144</v>
      </c>
      <c r="C10" s="52" t="s">
        <v>737</v>
      </c>
      <c r="D10" s="442">
        <f>'Sect. 12a'!D9</f>
        <v>10</v>
      </c>
      <c r="E10" s="506" t="s">
        <v>99</v>
      </c>
      <c r="F10" s="26">
        <f t="shared" si="0"/>
        <v>5</v>
      </c>
      <c r="G10" s="49">
        <f t="shared" si="1"/>
        <v>50</v>
      </c>
      <c r="H10" s="180" t="s">
        <v>100</v>
      </c>
      <c r="I10" s="26">
        <f t="shared" si="2"/>
        <v>3</v>
      </c>
      <c r="J10" s="49">
        <f t="shared" si="3"/>
        <v>30</v>
      </c>
      <c r="K10" s="180" t="s">
        <v>99</v>
      </c>
      <c r="L10" s="26">
        <f t="shared" si="4"/>
        <v>5</v>
      </c>
      <c r="M10" s="49">
        <f t="shared" si="5"/>
        <v>50</v>
      </c>
      <c r="N10" s="510" t="s">
        <v>100</v>
      </c>
      <c r="O10" s="462">
        <f t="shared" si="6"/>
        <v>3</v>
      </c>
      <c r="P10" s="49">
        <f t="shared" si="7"/>
        <v>30</v>
      </c>
      <c r="Q10" s="512" t="s">
        <v>100</v>
      </c>
      <c r="R10" s="26">
        <f t="shared" si="8"/>
        <v>3</v>
      </c>
      <c r="S10" s="49">
        <f t="shared" si="9"/>
        <v>30</v>
      </c>
      <c r="T10" s="506" t="s">
        <v>99</v>
      </c>
      <c r="U10" s="26">
        <f t="shared" si="10"/>
        <v>5</v>
      </c>
      <c r="V10" s="49">
        <f t="shared" si="11"/>
        <v>50</v>
      </c>
      <c r="W10" s="180" t="s">
        <v>101</v>
      </c>
      <c r="X10" s="26">
        <f t="shared" si="12"/>
        <v>1</v>
      </c>
      <c r="Y10" s="26">
        <f t="shared" si="13"/>
        <v>10</v>
      </c>
      <c r="Z10" s="510" t="s">
        <v>99</v>
      </c>
      <c r="AA10" s="462">
        <f t="shared" si="14"/>
        <v>5</v>
      </c>
      <c r="AB10" s="26">
        <f t="shared" si="15"/>
        <v>50</v>
      </c>
      <c r="AC10" s="510" t="s">
        <v>583</v>
      </c>
      <c r="AD10" s="462">
        <f t="shared" si="16"/>
        <v>1</v>
      </c>
      <c r="AE10" s="26">
        <f t="shared" si="17"/>
        <v>10</v>
      </c>
      <c r="AF10" s="512" t="s">
        <v>101</v>
      </c>
      <c r="AG10" s="26">
        <f t="shared" si="18"/>
        <v>1</v>
      </c>
      <c r="AH10" s="49">
        <f t="shared" si="19"/>
        <v>10</v>
      </c>
      <c r="AI10" s="506" t="s">
        <v>99</v>
      </c>
      <c r="AJ10" s="26">
        <f t="shared" si="20"/>
        <v>5</v>
      </c>
      <c r="AK10" s="49">
        <f t="shared" si="21"/>
        <v>50</v>
      </c>
      <c r="AL10" s="180" t="s">
        <v>99</v>
      </c>
      <c r="AM10" s="26">
        <f t="shared" si="22"/>
        <v>5</v>
      </c>
      <c r="AN10" s="26">
        <f t="shared" si="23"/>
        <v>50</v>
      </c>
      <c r="AO10" s="180" t="s">
        <v>100</v>
      </c>
      <c r="AP10" s="26">
        <f t="shared" si="24"/>
        <v>3</v>
      </c>
      <c r="AQ10" s="26">
        <f t="shared" si="25"/>
        <v>30</v>
      </c>
      <c r="AR10" s="510" t="s">
        <v>99</v>
      </c>
      <c r="AS10" s="26">
        <f t="shared" si="26"/>
        <v>5</v>
      </c>
      <c r="AT10" s="49">
        <f t="shared" si="27"/>
        <v>50</v>
      </c>
      <c r="AU10" s="512" t="s">
        <v>101</v>
      </c>
      <c r="AV10" s="26">
        <f t="shared" si="28"/>
        <v>1</v>
      </c>
      <c r="AW10" s="49">
        <f t="shared" si="29"/>
        <v>10</v>
      </c>
      <c r="AX10" s="506" t="s">
        <v>99</v>
      </c>
      <c r="AY10" s="26">
        <f t="shared" si="30"/>
        <v>5</v>
      </c>
      <c r="AZ10" s="49">
        <f t="shared" si="31"/>
        <v>50</v>
      </c>
      <c r="BA10" s="180" t="s">
        <v>100</v>
      </c>
      <c r="BB10" s="26">
        <f t="shared" si="32"/>
        <v>3</v>
      </c>
      <c r="BC10" s="26">
        <f t="shared" si="33"/>
        <v>30</v>
      </c>
      <c r="BD10" s="180" t="s">
        <v>99</v>
      </c>
      <c r="BE10" s="26">
        <f t="shared" si="34"/>
        <v>5</v>
      </c>
      <c r="BF10" s="26">
        <f t="shared" si="35"/>
        <v>50</v>
      </c>
      <c r="BG10" s="180" t="s">
        <v>101</v>
      </c>
      <c r="BH10" s="26">
        <f t="shared" si="36"/>
        <v>1</v>
      </c>
      <c r="BI10" s="49">
        <f t="shared" si="37"/>
        <v>10</v>
      </c>
      <c r="BJ10" s="512" t="s">
        <v>99</v>
      </c>
      <c r="BK10" s="26">
        <f t="shared" si="38"/>
        <v>5</v>
      </c>
      <c r="BL10" s="26">
        <f t="shared" si="39"/>
        <v>50</v>
      </c>
      <c r="BN10" s="14"/>
    </row>
    <row r="11" spans="1:66" ht="30" customHeight="1">
      <c r="A11" s="872"/>
      <c r="B11" s="50" t="s">
        <v>145</v>
      </c>
      <c r="C11" s="52" t="s">
        <v>102</v>
      </c>
      <c r="D11" s="442">
        <f>'Sect. 12a'!D10</f>
        <v>5</v>
      </c>
      <c r="E11" s="506" t="s">
        <v>100</v>
      </c>
      <c r="F11" s="26">
        <f t="shared" si="0"/>
        <v>3</v>
      </c>
      <c r="G11" s="49">
        <f t="shared" si="1"/>
        <v>15</v>
      </c>
      <c r="H11" s="180" t="s">
        <v>101</v>
      </c>
      <c r="I11" s="26">
        <f t="shared" si="2"/>
        <v>1</v>
      </c>
      <c r="J11" s="49">
        <f t="shared" si="3"/>
        <v>5</v>
      </c>
      <c r="K11" s="180" t="s">
        <v>99</v>
      </c>
      <c r="L11" s="26">
        <f t="shared" si="4"/>
        <v>5</v>
      </c>
      <c r="M11" s="49">
        <f t="shared" si="5"/>
        <v>25</v>
      </c>
      <c r="N11" s="510" t="s">
        <v>100</v>
      </c>
      <c r="O11" s="462">
        <f t="shared" si="6"/>
        <v>3</v>
      </c>
      <c r="P11" s="49">
        <f t="shared" si="7"/>
        <v>15</v>
      </c>
      <c r="Q11" s="512" t="s">
        <v>100</v>
      </c>
      <c r="R11" s="26">
        <f t="shared" si="8"/>
        <v>3</v>
      </c>
      <c r="S11" s="49">
        <f t="shared" si="9"/>
        <v>15</v>
      </c>
      <c r="T11" s="506" t="s">
        <v>101</v>
      </c>
      <c r="U11" s="26">
        <f t="shared" si="10"/>
        <v>1</v>
      </c>
      <c r="V11" s="49">
        <f t="shared" si="11"/>
        <v>5</v>
      </c>
      <c r="W11" s="180" t="s">
        <v>99</v>
      </c>
      <c r="X11" s="26">
        <f t="shared" si="12"/>
        <v>5</v>
      </c>
      <c r="Y11" s="26">
        <f t="shared" si="13"/>
        <v>25</v>
      </c>
      <c r="Z11" s="510" t="s">
        <v>101</v>
      </c>
      <c r="AA11" s="462">
        <f t="shared" si="14"/>
        <v>1</v>
      </c>
      <c r="AB11" s="26">
        <f t="shared" si="15"/>
        <v>5</v>
      </c>
      <c r="AC11" s="510" t="s">
        <v>101</v>
      </c>
      <c r="AD11" s="462">
        <f t="shared" si="16"/>
        <v>1</v>
      </c>
      <c r="AE11" s="26">
        <f t="shared" si="17"/>
        <v>5</v>
      </c>
      <c r="AF11" s="512" t="s">
        <v>101</v>
      </c>
      <c r="AG11" s="26">
        <f t="shared" si="18"/>
        <v>1</v>
      </c>
      <c r="AH11" s="49">
        <f t="shared" si="19"/>
        <v>5</v>
      </c>
      <c r="AI11" s="506" t="s">
        <v>99</v>
      </c>
      <c r="AJ11" s="26">
        <f t="shared" si="20"/>
        <v>5</v>
      </c>
      <c r="AK11" s="49">
        <f t="shared" si="21"/>
        <v>25</v>
      </c>
      <c r="AL11" s="180" t="s">
        <v>99</v>
      </c>
      <c r="AM11" s="26">
        <f t="shared" si="22"/>
        <v>5</v>
      </c>
      <c r="AN11" s="26">
        <f t="shared" si="23"/>
        <v>25</v>
      </c>
      <c r="AO11" s="180" t="s">
        <v>101</v>
      </c>
      <c r="AP11" s="26">
        <f t="shared" si="24"/>
        <v>1</v>
      </c>
      <c r="AQ11" s="26">
        <f t="shared" si="25"/>
        <v>5</v>
      </c>
      <c r="AR11" s="510" t="s">
        <v>101</v>
      </c>
      <c r="AS11" s="26">
        <f t="shared" si="26"/>
        <v>1</v>
      </c>
      <c r="AT11" s="49">
        <f t="shared" si="27"/>
        <v>5</v>
      </c>
      <c r="AU11" s="512" t="s">
        <v>101</v>
      </c>
      <c r="AV11" s="26">
        <f t="shared" si="28"/>
        <v>1</v>
      </c>
      <c r="AW11" s="49">
        <f t="shared" si="29"/>
        <v>5</v>
      </c>
      <c r="AX11" s="506" t="s">
        <v>101</v>
      </c>
      <c r="AY11" s="26">
        <f t="shared" si="30"/>
        <v>1</v>
      </c>
      <c r="AZ11" s="49">
        <f t="shared" si="31"/>
        <v>5</v>
      </c>
      <c r="BA11" s="180" t="s">
        <v>99</v>
      </c>
      <c r="BB11" s="26">
        <f t="shared" si="32"/>
        <v>5</v>
      </c>
      <c r="BC11" s="26">
        <f t="shared" si="33"/>
        <v>25</v>
      </c>
      <c r="BD11" s="180" t="s">
        <v>99</v>
      </c>
      <c r="BE11" s="26">
        <f t="shared" si="34"/>
        <v>5</v>
      </c>
      <c r="BF11" s="26">
        <f t="shared" si="35"/>
        <v>25</v>
      </c>
      <c r="BG11" s="180" t="s">
        <v>101</v>
      </c>
      <c r="BH11" s="26">
        <f t="shared" si="36"/>
        <v>1</v>
      </c>
      <c r="BI11" s="49">
        <f t="shared" si="37"/>
        <v>5</v>
      </c>
      <c r="BJ11" s="512" t="s">
        <v>101</v>
      </c>
      <c r="BK11" s="26">
        <f t="shared" si="38"/>
        <v>1</v>
      </c>
      <c r="BL11" s="26">
        <f t="shared" si="39"/>
        <v>5</v>
      </c>
      <c r="BM11" s="22"/>
      <c r="BN11" s="17"/>
    </row>
    <row r="12" spans="1:66" ht="30" customHeight="1">
      <c r="A12" s="872" t="s">
        <v>134</v>
      </c>
      <c r="B12" s="50" t="s">
        <v>146</v>
      </c>
      <c r="C12" s="53" t="s">
        <v>93</v>
      </c>
      <c r="D12" s="442">
        <f>'Sect. 12a'!D11</f>
        <v>10</v>
      </c>
      <c r="E12" s="506" t="s">
        <v>100</v>
      </c>
      <c r="F12" s="26">
        <f t="shared" si="0"/>
        <v>3</v>
      </c>
      <c r="G12" s="49">
        <f t="shared" si="1"/>
        <v>30</v>
      </c>
      <c r="H12" s="180" t="s">
        <v>101</v>
      </c>
      <c r="I12" s="26">
        <f t="shared" si="2"/>
        <v>1</v>
      </c>
      <c r="J12" s="49">
        <f t="shared" si="3"/>
        <v>10</v>
      </c>
      <c r="K12" s="180" t="s">
        <v>99</v>
      </c>
      <c r="L12" s="26">
        <f t="shared" si="4"/>
        <v>5</v>
      </c>
      <c r="M12" s="49">
        <f t="shared" si="5"/>
        <v>50</v>
      </c>
      <c r="N12" s="510" t="s">
        <v>101</v>
      </c>
      <c r="O12" s="462">
        <f t="shared" si="6"/>
        <v>1</v>
      </c>
      <c r="P12" s="49">
        <f t="shared" si="7"/>
        <v>10</v>
      </c>
      <c r="Q12" s="512" t="s">
        <v>101</v>
      </c>
      <c r="R12" s="26">
        <f t="shared" si="8"/>
        <v>1</v>
      </c>
      <c r="S12" s="49">
        <f t="shared" si="9"/>
        <v>10</v>
      </c>
      <c r="T12" s="506" t="s">
        <v>101</v>
      </c>
      <c r="U12" s="26">
        <f t="shared" si="10"/>
        <v>1</v>
      </c>
      <c r="V12" s="49">
        <f t="shared" si="11"/>
        <v>10</v>
      </c>
      <c r="W12" s="180" t="s">
        <v>101</v>
      </c>
      <c r="X12" s="26">
        <f t="shared" si="12"/>
        <v>1</v>
      </c>
      <c r="Y12" s="26">
        <f t="shared" si="13"/>
        <v>10</v>
      </c>
      <c r="Z12" s="510" t="s">
        <v>99</v>
      </c>
      <c r="AA12" s="462">
        <f t="shared" si="14"/>
        <v>5</v>
      </c>
      <c r="AB12" s="26">
        <f t="shared" si="15"/>
        <v>50</v>
      </c>
      <c r="AC12" s="510" t="s">
        <v>101</v>
      </c>
      <c r="AD12" s="462">
        <f t="shared" si="16"/>
        <v>1</v>
      </c>
      <c r="AE12" s="26">
        <f t="shared" si="17"/>
        <v>10</v>
      </c>
      <c r="AF12" s="512" t="s">
        <v>101</v>
      </c>
      <c r="AG12" s="26">
        <f t="shared" si="18"/>
        <v>1</v>
      </c>
      <c r="AH12" s="49">
        <f t="shared" si="19"/>
        <v>10</v>
      </c>
      <c r="AI12" s="506" t="s">
        <v>101</v>
      </c>
      <c r="AJ12" s="26">
        <f t="shared" si="20"/>
        <v>1</v>
      </c>
      <c r="AK12" s="49">
        <f t="shared" si="21"/>
        <v>10</v>
      </c>
      <c r="AL12" s="180" t="s">
        <v>101</v>
      </c>
      <c r="AM12" s="26">
        <f t="shared" si="22"/>
        <v>1</v>
      </c>
      <c r="AN12" s="26">
        <f t="shared" si="23"/>
        <v>10</v>
      </c>
      <c r="AO12" s="180" t="s">
        <v>100</v>
      </c>
      <c r="AP12" s="26">
        <f t="shared" si="24"/>
        <v>3</v>
      </c>
      <c r="AQ12" s="26">
        <f t="shared" si="25"/>
        <v>30</v>
      </c>
      <c r="AR12" s="510" t="s">
        <v>101</v>
      </c>
      <c r="AS12" s="26">
        <f t="shared" si="26"/>
        <v>1</v>
      </c>
      <c r="AT12" s="49">
        <f t="shared" si="27"/>
        <v>10</v>
      </c>
      <c r="AU12" s="512" t="s">
        <v>101</v>
      </c>
      <c r="AV12" s="26">
        <f t="shared" si="28"/>
        <v>1</v>
      </c>
      <c r="AW12" s="49">
        <f t="shared" si="29"/>
        <v>10</v>
      </c>
      <c r="AX12" s="506" t="s">
        <v>100</v>
      </c>
      <c r="AY12" s="26">
        <f t="shared" si="30"/>
        <v>3</v>
      </c>
      <c r="AZ12" s="49">
        <f t="shared" si="31"/>
        <v>30</v>
      </c>
      <c r="BA12" s="180" t="s">
        <v>101</v>
      </c>
      <c r="BB12" s="26">
        <f t="shared" si="32"/>
        <v>1</v>
      </c>
      <c r="BC12" s="26">
        <f t="shared" si="33"/>
        <v>10</v>
      </c>
      <c r="BD12" s="180" t="s">
        <v>101</v>
      </c>
      <c r="BE12" s="26">
        <f t="shared" si="34"/>
        <v>1</v>
      </c>
      <c r="BF12" s="26">
        <f t="shared" si="35"/>
        <v>10</v>
      </c>
      <c r="BG12" s="180" t="s">
        <v>101</v>
      </c>
      <c r="BH12" s="26">
        <f t="shared" si="36"/>
        <v>1</v>
      </c>
      <c r="BI12" s="49">
        <f t="shared" si="37"/>
        <v>10</v>
      </c>
      <c r="BJ12" s="512" t="s">
        <v>100</v>
      </c>
      <c r="BK12" s="26">
        <f t="shared" si="38"/>
        <v>3</v>
      </c>
      <c r="BL12" s="26">
        <f t="shared" si="39"/>
        <v>30</v>
      </c>
      <c r="BM12" s="22"/>
      <c r="BN12" s="17"/>
    </row>
    <row r="13" spans="1:66" ht="30" customHeight="1">
      <c r="A13" s="872"/>
      <c r="B13" s="50" t="s">
        <v>147</v>
      </c>
      <c r="C13" s="53" t="s">
        <v>96</v>
      </c>
      <c r="D13" s="442">
        <f>'Sect. 12a'!D12</f>
        <v>5</v>
      </c>
      <c r="E13" s="506" t="s">
        <v>99</v>
      </c>
      <c r="F13" s="26">
        <f t="shared" si="0"/>
        <v>5</v>
      </c>
      <c r="G13" s="49">
        <f t="shared" si="1"/>
        <v>25</v>
      </c>
      <c r="H13" s="180" t="s">
        <v>101</v>
      </c>
      <c r="I13" s="26">
        <f t="shared" si="2"/>
        <v>1</v>
      </c>
      <c r="J13" s="49">
        <f t="shared" si="3"/>
        <v>5</v>
      </c>
      <c r="K13" s="180" t="s">
        <v>99</v>
      </c>
      <c r="L13" s="26">
        <f t="shared" si="4"/>
        <v>5</v>
      </c>
      <c r="M13" s="49">
        <f t="shared" si="5"/>
        <v>25</v>
      </c>
      <c r="N13" s="510" t="s">
        <v>101</v>
      </c>
      <c r="O13" s="462">
        <f t="shared" si="6"/>
        <v>1</v>
      </c>
      <c r="P13" s="49">
        <f t="shared" si="7"/>
        <v>5</v>
      </c>
      <c r="Q13" s="512" t="s">
        <v>101</v>
      </c>
      <c r="R13" s="26">
        <f t="shared" si="8"/>
        <v>1</v>
      </c>
      <c r="S13" s="49">
        <f t="shared" si="9"/>
        <v>5</v>
      </c>
      <c r="T13" s="506" t="s">
        <v>101</v>
      </c>
      <c r="U13" s="26">
        <f t="shared" si="10"/>
        <v>1</v>
      </c>
      <c r="V13" s="49">
        <f t="shared" si="11"/>
        <v>5</v>
      </c>
      <c r="W13" s="180" t="s">
        <v>100</v>
      </c>
      <c r="X13" s="26">
        <f t="shared" si="12"/>
        <v>3</v>
      </c>
      <c r="Y13" s="26">
        <f t="shared" si="13"/>
        <v>15</v>
      </c>
      <c r="Z13" s="510" t="s">
        <v>99</v>
      </c>
      <c r="AA13" s="462">
        <f t="shared" si="14"/>
        <v>5</v>
      </c>
      <c r="AB13" s="26">
        <f t="shared" si="15"/>
        <v>25</v>
      </c>
      <c r="AC13" s="510" t="s">
        <v>100</v>
      </c>
      <c r="AD13" s="462">
        <f t="shared" si="16"/>
        <v>3</v>
      </c>
      <c r="AE13" s="26">
        <f t="shared" si="17"/>
        <v>15</v>
      </c>
      <c r="AF13" s="512" t="s">
        <v>101</v>
      </c>
      <c r="AG13" s="26">
        <f t="shared" si="18"/>
        <v>1</v>
      </c>
      <c r="AH13" s="49">
        <f t="shared" si="19"/>
        <v>5</v>
      </c>
      <c r="AI13" s="506" t="s">
        <v>101</v>
      </c>
      <c r="AJ13" s="26">
        <f t="shared" si="20"/>
        <v>1</v>
      </c>
      <c r="AK13" s="49">
        <f t="shared" si="21"/>
        <v>5</v>
      </c>
      <c r="AL13" s="180" t="s">
        <v>100</v>
      </c>
      <c r="AM13" s="26">
        <f t="shared" si="22"/>
        <v>3</v>
      </c>
      <c r="AN13" s="26">
        <f t="shared" si="23"/>
        <v>15</v>
      </c>
      <c r="AO13" s="180" t="s">
        <v>100</v>
      </c>
      <c r="AP13" s="26">
        <f t="shared" si="24"/>
        <v>3</v>
      </c>
      <c r="AQ13" s="26">
        <f t="shared" si="25"/>
        <v>15</v>
      </c>
      <c r="AR13" s="510" t="s">
        <v>100</v>
      </c>
      <c r="AS13" s="26">
        <f t="shared" si="26"/>
        <v>3</v>
      </c>
      <c r="AT13" s="49">
        <f t="shared" si="27"/>
        <v>15</v>
      </c>
      <c r="AU13" s="512" t="s">
        <v>100</v>
      </c>
      <c r="AV13" s="26">
        <f t="shared" si="28"/>
        <v>3</v>
      </c>
      <c r="AW13" s="49">
        <f t="shared" si="29"/>
        <v>15</v>
      </c>
      <c r="AX13" s="506" t="s">
        <v>99</v>
      </c>
      <c r="AY13" s="26">
        <f t="shared" si="30"/>
        <v>5</v>
      </c>
      <c r="AZ13" s="49">
        <f t="shared" si="31"/>
        <v>25</v>
      </c>
      <c r="BA13" s="180" t="s">
        <v>101</v>
      </c>
      <c r="BB13" s="26">
        <f t="shared" si="32"/>
        <v>1</v>
      </c>
      <c r="BC13" s="26">
        <f t="shared" si="33"/>
        <v>5</v>
      </c>
      <c r="BD13" s="180" t="s">
        <v>100</v>
      </c>
      <c r="BE13" s="26">
        <f t="shared" si="34"/>
        <v>3</v>
      </c>
      <c r="BF13" s="26">
        <f t="shared" si="35"/>
        <v>15</v>
      </c>
      <c r="BG13" s="180" t="s">
        <v>100</v>
      </c>
      <c r="BH13" s="26">
        <f t="shared" si="36"/>
        <v>3</v>
      </c>
      <c r="BI13" s="49">
        <f t="shared" si="37"/>
        <v>15</v>
      </c>
      <c r="BJ13" s="512" t="s">
        <v>99</v>
      </c>
      <c r="BK13" s="26">
        <f t="shared" si="38"/>
        <v>5</v>
      </c>
      <c r="BL13" s="26">
        <f t="shared" si="39"/>
        <v>25</v>
      </c>
      <c r="BM13" s="22"/>
      <c r="BN13" s="14"/>
    </row>
    <row r="14" spans="1:66" ht="30" customHeight="1">
      <c r="A14" s="872"/>
      <c r="B14" s="50" t="s">
        <v>148</v>
      </c>
      <c r="C14" s="53" t="s">
        <v>95</v>
      </c>
      <c r="D14" s="442">
        <f>'Sect. 12a'!D13</f>
        <v>10</v>
      </c>
      <c r="E14" s="506" t="s">
        <v>100</v>
      </c>
      <c r="F14" s="26">
        <f t="shared" si="0"/>
        <v>3</v>
      </c>
      <c r="G14" s="49">
        <f t="shared" si="1"/>
        <v>30</v>
      </c>
      <c r="H14" s="180" t="s">
        <v>99</v>
      </c>
      <c r="I14" s="26">
        <f t="shared" si="2"/>
        <v>5</v>
      </c>
      <c r="J14" s="49">
        <f t="shared" si="3"/>
        <v>50</v>
      </c>
      <c r="K14" s="180" t="s">
        <v>100</v>
      </c>
      <c r="L14" s="26">
        <f t="shared" si="4"/>
        <v>3</v>
      </c>
      <c r="M14" s="49">
        <f t="shared" si="5"/>
        <v>30</v>
      </c>
      <c r="N14" s="510" t="s">
        <v>100</v>
      </c>
      <c r="O14" s="462">
        <f t="shared" si="6"/>
        <v>3</v>
      </c>
      <c r="P14" s="49">
        <f t="shared" si="7"/>
        <v>30</v>
      </c>
      <c r="Q14" s="512" t="s">
        <v>99</v>
      </c>
      <c r="R14" s="26">
        <f t="shared" si="8"/>
        <v>5</v>
      </c>
      <c r="S14" s="49">
        <f t="shared" si="9"/>
        <v>50</v>
      </c>
      <c r="T14" s="506" t="s">
        <v>99</v>
      </c>
      <c r="U14" s="26">
        <f t="shared" si="10"/>
        <v>5</v>
      </c>
      <c r="V14" s="49">
        <f t="shared" si="11"/>
        <v>50</v>
      </c>
      <c r="W14" s="180" t="s">
        <v>101</v>
      </c>
      <c r="X14" s="26">
        <f t="shared" si="12"/>
        <v>1</v>
      </c>
      <c r="Y14" s="26">
        <f t="shared" si="13"/>
        <v>10</v>
      </c>
      <c r="Z14" s="510" t="s">
        <v>100</v>
      </c>
      <c r="AA14" s="462">
        <f t="shared" si="14"/>
        <v>3</v>
      </c>
      <c r="AB14" s="26">
        <f t="shared" si="15"/>
        <v>30</v>
      </c>
      <c r="AC14" s="510" t="s">
        <v>100</v>
      </c>
      <c r="AD14" s="462">
        <f t="shared" si="16"/>
        <v>3</v>
      </c>
      <c r="AE14" s="26">
        <f t="shared" si="17"/>
        <v>30</v>
      </c>
      <c r="AF14" s="512" t="s">
        <v>100</v>
      </c>
      <c r="AG14" s="26">
        <f t="shared" si="18"/>
        <v>3</v>
      </c>
      <c r="AH14" s="49">
        <f t="shared" si="19"/>
        <v>30</v>
      </c>
      <c r="AI14" s="506" t="s">
        <v>101</v>
      </c>
      <c r="AJ14" s="26">
        <f t="shared" si="20"/>
        <v>1</v>
      </c>
      <c r="AK14" s="49">
        <f t="shared" si="21"/>
        <v>10</v>
      </c>
      <c r="AL14" s="180" t="s">
        <v>99</v>
      </c>
      <c r="AM14" s="26">
        <f t="shared" si="22"/>
        <v>5</v>
      </c>
      <c r="AN14" s="26">
        <f t="shared" si="23"/>
        <v>50</v>
      </c>
      <c r="AO14" s="180" t="s">
        <v>100</v>
      </c>
      <c r="AP14" s="26">
        <f t="shared" si="24"/>
        <v>3</v>
      </c>
      <c r="AQ14" s="26">
        <f t="shared" si="25"/>
        <v>30</v>
      </c>
      <c r="AR14" s="510" t="s">
        <v>100</v>
      </c>
      <c r="AS14" s="26">
        <f t="shared" si="26"/>
        <v>3</v>
      </c>
      <c r="AT14" s="49">
        <f t="shared" si="27"/>
        <v>30</v>
      </c>
      <c r="AU14" s="512" t="s">
        <v>100</v>
      </c>
      <c r="AV14" s="26">
        <f t="shared" si="28"/>
        <v>3</v>
      </c>
      <c r="AW14" s="49">
        <f t="shared" si="29"/>
        <v>30</v>
      </c>
      <c r="AX14" s="506" t="s">
        <v>101</v>
      </c>
      <c r="AY14" s="26">
        <f t="shared" si="30"/>
        <v>1</v>
      </c>
      <c r="AZ14" s="49">
        <f t="shared" si="31"/>
        <v>10</v>
      </c>
      <c r="BA14" s="180" t="s">
        <v>99</v>
      </c>
      <c r="BB14" s="26">
        <f t="shared" si="32"/>
        <v>5</v>
      </c>
      <c r="BC14" s="26">
        <f t="shared" si="33"/>
        <v>50</v>
      </c>
      <c r="BD14" s="180" t="s">
        <v>99</v>
      </c>
      <c r="BE14" s="26">
        <f t="shared" si="34"/>
        <v>5</v>
      </c>
      <c r="BF14" s="26">
        <f t="shared" si="35"/>
        <v>50</v>
      </c>
      <c r="BG14" s="180" t="s">
        <v>101</v>
      </c>
      <c r="BH14" s="26">
        <f t="shared" si="36"/>
        <v>1</v>
      </c>
      <c r="BI14" s="49">
        <f t="shared" si="37"/>
        <v>10</v>
      </c>
      <c r="BJ14" s="512" t="s">
        <v>100</v>
      </c>
      <c r="BK14" s="26">
        <f t="shared" si="38"/>
        <v>3</v>
      </c>
      <c r="BL14" s="26">
        <f t="shared" si="39"/>
        <v>30</v>
      </c>
      <c r="BM14" s="22"/>
      <c r="BN14" s="17"/>
    </row>
    <row r="15" spans="1:66" ht="30" customHeight="1">
      <c r="A15" s="872"/>
      <c r="B15" s="50" t="s">
        <v>149</v>
      </c>
      <c r="C15" s="53" t="s">
        <v>94</v>
      </c>
      <c r="D15" s="442">
        <f>'Sect. 12a'!D14</f>
        <v>2</v>
      </c>
      <c r="E15" s="506" t="s">
        <v>99</v>
      </c>
      <c r="F15" s="26">
        <f t="shared" si="0"/>
        <v>5</v>
      </c>
      <c r="G15" s="49">
        <f t="shared" si="1"/>
        <v>10</v>
      </c>
      <c r="H15" s="180" t="s">
        <v>100</v>
      </c>
      <c r="I15" s="26">
        <f t="shared" si="2"/>
        <v>3</v>
      </c>
      <c r="J15" s="49">
        <f t="shared" si="3"/>
        <v>6</v>
      </c>
      <c r="K15" s="180" t="s">
        <v>99</v>
      </c>
      <c r="L15" s="26">
        <f t="shared" si="4"/>
        <v>5</v>
      </c>
      <c r="M15" s="49">
        <f t="shared" si="5"/>
        <v>10</v>
      </c>
      <c r="N15" s="510" t="s">
        <v>100</v>
      </c>
      <c r="O15" s="462">
        <f t="shared" si="6"/>
        <v>3</v>
      </c>
      <c r="P15" s="49">
        <f t="shared" si="7"/>
        <v>6</v>
      </c>
      <c r="Q15" s="512" t="s">
        <v>101</v>
      </c>
      <c r="R15" s="26">
        <f t="shared" si="8"/>
        <v>1</v>
      </c>
      <c r="S15" s="49">
        <f t="shared" si="9"/>
        <v>2</v>
      </c>
      <c r="T15" s="506" t="s">
        <v>100</v>
      </c>
      <c r="U15" s="26">
        <f t="shared" si="10"/>
        <v>3</v>
      </c>
      <c r="V15" s="49">
        <f t="shared" si="11"/>
        <v>6</v>
      </c>
      <c r="W15" s="180" t="s">
        <v>101</v>
      </c>
      <c r="X15" s="26">
        <f t="shared" si="12"/>
        <v>1</v>
      </c>
      <c r="Y15" s="26">
        <f t="shared" si="13"/>
        <v>2</v>
      </c>
      <c r="Z15" s="510" t="s">
        <v>99</v>
      </c>
      <c r="AA15" s="462">
        <f t="shared" si="14"/>
        <v>5</v>
      </c>
      <c r="AB15" s="26">
        <f t="shared" si="15"/>
        <v>10</v>
      </c>
      <c r="AC15" s="510" t="s">
        <v>101</v>
      </c>
      <c r="AD15" s="462">
        <f t="shared" si="16"/>
        <v>1</v>
      </c>
      <c r="AE15" s="26">
        <f t="shared" si="17"/>
        <v>2</v>
      </c>
      <c r="AF15" s="512" t="s">
        <v>101</v>
      </c>
      <c r="AG15" s="26">
        <f t="shared" si="18"/>
        <v>1</v>
      </c>
      <c r="AH15" s="49">
        <f t="shared" si="19"/>
        <v>2</v>
      </c>
      <c r="AI15" s="506" t="s">
        <v>100</v>
      </c>
      <c r="AJ15" s="26">
        <f t="shared" si="20"/>
        <v>3</v>
      </c>
      <c r="AK15" s="49">
        <f t="shared" si="21"/>
        <v>6</v>
      </c>
      <c r="AL15" s="180" t="s">
        <v>99</v>
      </c>
      <c r="AM15" s="26">
        <f t="shared" si="22"/>
        <v>5</v>
      </c>
      <c r="AN15" s="26">
        <f t="shared" si="23"/>
        <v>10</v>
      </c>
      <c r="AO15" s="180" t="s">
        <v>99</v>
      </c>
      <c r="AP15" s="26">
        <f t="shared" si="24"/>
        <v>5</v>
      </c>
      <c r="AQ15" s="26">
        <f t="shared" si="25"/>
        <v>10</v>
      </c>
      <c r="AR15" s="510" t="s">
        <v>101</v>
      </c>
      <c r="AS15" s="26">
        <f t="shared" si="26"/>
        <v>1</v>
      </c>
      <c r="AT15" s="49">
        <f t="shared" si="27"/>
        <v>2</v>
      </c>
      <c r="AU15" s="512" t="s">
        <v>101</v>
      </c>
      <c r="AV15" s="26">
        <f t="shared" si="28"/>
        <v>1</v>
      </c>
      <c r="AW15" s="49">
        <f t="shared" si="29"/>
        <v>2</v>
      </c>
      <c r="AX15" s="506" t="s">
        <v>99</v>
      </c>
      <c r="AY15" s="26">
        <f t="shared" si="30"/>
        <v>5</v>
      </c>
      <c r="AZ15" s="49">
        <f t="shared" si="31"/>
        <v>10</v>
      </c>
      <c r="BA15" s="180" t="s">
        <v>99</v>
      </c>
      <c r="BB15" s="26">
        <f t="shared" si="32"/>
        <v>5</v>
      </c>
      <c r="BC15" s="26">
        <f t="shared" si="33"/>
        <v>10</v>
      </c>
      <c r="BD15" s="180" t="s">
        <v>99</v>
      </c>
      <c r="BE15" s="26">
        <f t="shared" si="34"/>
        <v>5</v>
      </c>
      <c r="BF15" s="26">
        <f t="shared" si="35"/>
        <v>10</v>
      </c>
      <c r="BG15" s="180" t="s">
        <v>101</v>
      </c>
      <c r="BH15" s="26">
        <f t="shared" si="36"/>
        <v>1</v>
      </c>
      <c r="BI15" s="49">
        <f t="shared" si="37"/>
        <v>2</v>
      </c>
      <c r="BJ15" s="512" t="s">
        <v>101</v>
      </c>
      <c r="BK15" s="26">
        <f t="shared" si="38"/>
        <v>1</v>
      </c>
      <c r="BL15" s="26">
        <f t="shared" si="39"/>
        <v>2</v>
      </c>
      <c r="BM15" s="22"/>
      <c r="BN15" s="17"/>
    </row>
    <row r="16" spans="1:66" ht="30" customHeight="1">
      <c r="A16" s="872" t="s">
        <v>103</v>
      </c>
      <c r="B16" s="21" t="s">
        <v>180</v>
      </c>
      <c r="C16" s="54" t="s">
        <v>528</v>
      </c>
      <c r="D16" s="442">
        <f>'Sect. 12a'!D15</f>
        <v>10</v>
      </c>
      <c r="E16" s="506" t="s">
        <v>99</v>
      </c>
      <c r="F16" s="26">
        <f t="shared" si="0"/>
        <v>5</v>
      </c>
      <c r="G16" s="49">
        <f t="shared" si="1"/>
        <v>50</v>
      </c>
      <c r="H16" s="180" t="s">
        <v>101</v>
      </c>
      <c r="I16" s="26">
        <f t="shared" si="2"/>
        <v>1</v>
      </c>
      <c r="J16" s="49">
        <f t="shared" si="3"/>
        <v>10</v>
      </c>
      <c r="K16" s="180" t="s">
        <v>100</v>
      </c>
      <c r="L16" s="26">
        <f t="shared" si="4"/>
        <v>3</v>
      </c>
      <c r="M16" s="49">
        <f t="shared" si="5"/>
        <v>30</v>
      </c>
      <c r="N16" s="510" t="s">
        <v>100</v>
      </c>
      <c r="O16" s="462">
        <f t="shared" si="6"/>
        <v>3</v>
      </c>
      <c r="P16" s="49">
        <f t="shared" si="7"/>
        <v>30</v>
      </c>
      <c r="Q16" s="512" t="s">
        <v>100</v>
      </c>
      <c r="R16" s="26">
        <f t="shared" si="8"/>
        <v>3</v>
      </c>
      <c r="S16" s="49">
        <f t="shared" si="9"/>
        <v>30</v>
      </c>
      <c r="T16" s="506" t="s">
        <v>99</v>
      </c>
      <c r="U16" s="26">
        <f t="shared" si="10"/>
        <v>5</v>
      </c>
      <c r="V16" s="49">
        <f t="shared" si="11"/>
        <v>50</v>
      </c>
      <c r="W16" s="180" t="s">
        <v>101</v>
      </c>
      <c r="X16" s="26">
        <f t="shared" si="12"/>
        <v>1</v>
      </c>
      <c r="Y16" s="26">
        <f t="shared" si="13"/>
        <v>10</v>
      </c>
      <c r="Z16" s="510" t="s">
        <v>99</v>
      </c>
      <c r="AA16" s="462">
        <f t="shared" si="14"/>
        <v>5</v>
      </c>
      <c r="AB16" s="26">
        <f t="shared" si="15"/>
        <v>50</v>
      </c>
      <c r="AC16" s="510" t="s">
        <v>101</v>
      </c>
      <c r="AD16" s="462">
        <f t="shared" si="16"/>
        <v>1</v>
      </c>
      <c r="AE16" s="26">
        <f t="shared" si="17"/>
        <v>10</v>
      </c>
      <c r="AF16" s="512" t="s">
        <v>101</v>
      </c>
      <c r="AG16" s="26">
        <f t="shared" si="18"/>
        <v>1</v>
      </c>
      <c r="AH16" s="49">
        <f t="shared" si="19"/>
        <v>10</v>
      </c>
      <c r="AI16" s="506" t="s">
        <v>99</v>
      </c>
      <c r="AJ16" s="26">
        <f t="shared" si="20"/>
        <v>5</v>
      </c>
      <c r="AK16" s="49">
        <f t="shared" si="21"/>
        <v>50</v>
      </c>
      <c r="AL16" s="180" t="s">
        <v>99</v>
      </c>
      <c r="AM16" s="26">
        <f t="shared" si="22"/>
        <v>5</v>
      </c>
      <c r="AN16" s="26">
        <f t="shared" si="23"/>
        <v>50</v>
      </c>
      <c r="AO16" s="180" t="s">
        <v>99</v>
      </c>
      <c r="AP16" s="26">
        <f t="shared" si="24"/>
        <v>5</v>
      </c>
      <c r="AQ16" s="26">
        <f t="shared" si="25"/>
        <v>50</v>
      </c>
      <c r="AR16" s="510" t="s">
        <v>101</v>
      </c>
      <c r="AS16" s="26">
        <f t="shared" si="26"/>
        <v>1</v>
      </c>
      <c r="AT16" s="49">
        <f t="shared" si="27"/>
        <v>10</v>
      </c>
      <c r="AU16" s="512" t="s">
        <v>100</v>
      </c>
      <c r="AV16" s="26">
        <f t="shared" si="28"/>
        <v>3</v>
      </c>
      <c r="AW16" s="49">
        <f t="shared" si="29"/>
        <v>30</v>
      </c>
      <c r="AX16" s="506" t="s">
        <v>101</v>
      </c>
      <c r="AY16" s="26">
        <f t="shared" si="30"/>
        <v>1</v>
      </c>
      <c r="AZ16" s="49">
        <f t="shared" si="31"/>
        <v>10</v>
      </c>
      <c r="BA16" s="180" t="s">
        <v>99</v>
      </c>
      <c r="BB16" s="26">
        <f t="shared" si="32"/>
        <v>5</v>
      </c>
      <c r="BC16" s="26">
        <f t="shared" si="33"/>
        <v>50</v>
      </c>
      <c r="BD16" s="180" t="s">
        <v>100</v>
      </c>
      <c r="BE16" s="26">
        <f t="shared" si="34"/>
        <v>3</v>
      </c>
      <c r="BF16" s="26">
        <f t="shared" si="35"/>
        <v>30</v>
      </c>
      <c r="BG16" s="180" t="s">
        <v>101</v>
      </c>
      <c r="BH16" s="26">
        <f t="shared" si="36"/>
        <v>1</v>
      </c>
      <c r="BI16" s="49">
        <f t="shared" si="37"/>
        <v>10</v>
      </c>
      <c r="BJ16" s="512" t="s">
        <v>99</v>
      </c>
      <c r="BK16" s="26">
        <f t="shared" si="38"/>
        <v>5</v>
      </c>
      <c r="BL16" s="26">
        <f t="shared" si="39"/>
        <v>50</v>
      </c>
      <c r="BN16" s="17"/>
    </row>
    <row r="17" spans="1:66" ht="30" customHeight="1">
      <c r="A17" s="872"/>
      <c r="B17" s="21" t="s">
        <v>181</v>
      </c>
      <c r="C17" s="54" t="s">
        <v>738</v>
      </c>
      <c r="D17" s="442">
        <f>'Sect. 12a'!D16</f>
        <v>10</v>
      </c>
      <c r="E17" s="506" t="s">
        <v>100</v>
      </c>
      <c r="F17" s="26">
        <f t="shared" si="0"/>
        <v>3</v>
      </c>
      <c r="G17" s="49">
        <f t="shared" si="1"/>
        <v>30</v>
      </c>
      <c r="H17" s="180" t="s">
        <v>101</v>
      </c>
      <c r="I17" s="26">
        <f t="shared" si="2"/>
        <v>1</v>
      </c>
      <c r="J17" s="49">
        <f t="shared" si="3"/>
        <v>10</v>
      </c>
      <c r="K17" s="180" t="s">
        <v>101</v>
      </c>
      <c r="L17" s="26">
        <f t="shared" si="4"/>
        <v>1</v>
      </c>
      <c r="M17" s="49">
        <f t="shared" si="5"/>
        <v>10</v>
      </c>
      <c r="N17" s="510" t="s">
        <v>99</v>
      </c>
      <c r="O17" s="462">
        <f t="shared" si="6"/>
        <v>5</v>
      </c>
      <c r="P17" s="49">
        <f t="shared" si="7"/>
        <v>50</v>
      </c>
      <c r="Q17" s="512" t="s">
        <v>101</v>
      </c>
      <c r="R17" s="26">
        <f t="shared" si="8"/>
        <v>1</v>
      </c>
      <c r="S17" s="49">
        <f t="shared" si="9"/>
        <v>10</v>
      </c>
      <c r="T17" s="506" t="s">
        <v>99</v>
      </c>
      <c r="U17" s="26">
        <f t="shared" si="10"/>
        <v>5</v>
      </c>
      <c r="V17" s="49">
        <f t="shared" si="11"/>
        <v>50</v>
      </c>
      <c r="W17" s="180" t="s">
        <v>100</v>
      </c>
      <c r="X17" s="26">
        <f t="shared" si="12"/>
        <v>3</v>
      </c>
      <c r="Y17" s="26">
        <f t="shared" si="13"/>
        <v>30</v>
      </c>
      <c r="Z17" s="510" t="s">
        <v>100</v>
      </c>
      <c r="AA17" s="462">
        <f t="shared" si="14"/>
        <v>3</v>
      </c>
      <c r="AB17" s="26">
        <f t="shared" si="15"/>
        <v>30</v>
      </c>
      <c r="AC17" s="510" t="s">
        <v>100</v>
      </c>
      <c r="AD17" s="462">
        <f t="shared" si="16"/>
        <v>3</v>
      </c>
      <c r="AE17" s="26">
        <f t="shared" si="17"/>
        <v>30</v>
      </c>
      <c r="AF17" s="512" t="s">
        <v>100</v>
      </c>
      <c r="AG17" s="26">
        <f t="shared" si="18"/>
        <v>3</v>
      </c>
      <c r="AH17" s="49">
        <f t="shared" si="19"/>
        <v>30</v>
      </c>
      <c r="AI17" s="506" t="s">
        <v>99</v>
      </c>
      <c r="AJ17" s="26">
        <f t="shared" si="20"/>
        <v>5</v>
      </c>
      <c r="AK17" s="49">
        <f t="shared" si="21"/>
        <v>50</v>
      </c>
      <c r="AL17" s="180" t="s">
        <v>99</v>
      </c>
      <c r="AM17" s="26">
        <f t="shared" si="22"/>
        <v>5</v>
      </c>
      <c r="AN17" s="26">
        <f t="shared" si="23"/>
        <v>50</v>
      </c>
      <c r="AO17" s="180" t="s">
        <v>100</v>
      </c>
      <c r="AP17" s="26">
        <f t="shared" si="24"/>
        <v>3</v>
      </c>
      <c r="AQ17" s="26">
        <f t="shared" si="25"/>
        <v>30</v>
      </c>
      <c r="AR17" s="510" t="s">
        <v>100</v>
      </c>
      <c r="AS17" s="26">
        <f t="shared" si="26"/>
        <v>3</v>
      </c>
      <c r="AT17" s="49">
        <f t="shared" si="27"/>
        <v>30</v>
      </c>
      <c r="AU17" s="512" t="s">
        <v>100</v>
      </c>
      <c r="AV17" s="26">
        <f t="shared" si="28"/>
        <v>3</v>
      </c>
      <c r="AW17" s="49">
        <f t="shared" si="29"/>
        <v>30</v>
      </c>
      <c r="AX17" s="506" t="s">
        <v>101</v>
      </c>
      <c r="AY17" s="26">
        <f t="shared" si="30"/>
        <v>1</v>
      </c>
      <c r="AZ17" s="49">
        <f t="shared" si="31"/>
        <v>10</v>
      </c>
      <c r="BA17" s="180" t="s">
        <v>100</v>
      </c>
      <c r="BB17" s="26">
        <f t="shared" si="32"/>
        <v>3</v>
      </c>
      <c r="BC17" s="26">
        <f t="shared" si="33"/>
        <v>30</v>
      </c>
      <c r="BD17" s="180" t="s">
        <v>101</v>
      </c>
      <c r="BE17" s="26">
        <f t="shared" si="34"/>
        <v>1</v>
      </c>
      <c r="BF17" s="26">
        <f t="shared" si="35"/>
        <v>10</v>
      </c>
      <c r="BG17" s="180" t="s">
        <v>99</v>
      </c>
      <c r="BH17" s="26">
        <f t="shared" si="36"/>
        <v>5</v>
      </c>
      <c r="BI17" s="49">
        <f t="shared" si="37"/>
        <v>50</v>
      </c>
      <c r="BJ17" s="512" t="s">
        <v>99</v>
      </c>
      <c r="BK17" s="26">
        <f t="shared" si="38"/>
        <v>5</v>
      </c>
      <c r="BL17" s="26">
        <f t="shared" si="39"/>
        <v>50</v>
      </c>
      <c r="BM17" s="17"/>
      <c r="BN17" s="17"/>
    </row>
    <row r="18" spans="1:66" ht="30" customHeight="1">
      <c r="A18" s="872"/>
      <c r="B18" s="21" t="s">
        <v>182</v>
      </c>
      <c r="C18" s="54" t="s">
        <v>739</v>
      </c>
      <c r="D18" s="442">
        <f>'Sect. 12a'!D17</f>
        <v>10</v>
      </c>
      <c r="E18" s="506" t="s">
        <v>101</v>
      </c>
      <c r="F18" s="26">
        <f t="shared" si="0"/>
        <v>1</v>
      </c>
      <c r="G18" s="49">
        <f t="shared" si="1"/>
        <v>10</v>
      </c>
      <c r="H18" s="180" t="s">
        <v>100</v>
      </c>
      <c r="I18" s="26">
        <f t="shared" si="2"/>
        <v>3</v>
      </c>
      <c r="J18" s="49">
        <f t="shared" si="3"/>
        <v>30</v>
      </c>
      <c r="K18" s="180" t="s">
        <v>101</v>
      </c>
      <c r="L18" s="26">
        <f t="shared" si="4"/>
        <v>1</v>
      </c>
      <c r="M18" s="49">
        <f t="shared" si="5"/>
        <v>10</v>
      </c>
      <c r="N18" s="510" t="s">
        <v>100</v>
      </c>
      <c r="O18" s="462">
        <f t="shared" si="6"/>
        <v>3</v>
      </c>
      <c r="P18" s="49">
        <f t="shared" si="7"/>
        <v>30</v>
      </c>
      <c r="Q18" s="512" t="s">
        <v>101</v>
      </c>
      <c r="R18" s="26">
        <f t="shared" si="8"/>
        <v>1</v>
      </c>
      <c r="S18" s="49">
        <f t="shared" si="9"/>
        <v>10</v>
      </c>
      <c r="T18" s="506" t="s">
        <v>101</v>
      </c>
      <c r="U18" s="26">
        <f t="shared" si="10"/>
        <v>1</v>
      </c>
      <c r="V18" s="49">
        <f t="shared" si="11"/>
        <v>10</v>
      </c>
      <c r="W18" s="180" t="s">
        <v>99</v>
      </c>
      <c r="X18" s="26">
        <f t="shared" si="12"/>
        <v>5</v>
      </c>
      <c r="Y18" s="26">
        <f t="shared" si="13"/>
        <v>50</v>
      </c>
      <c r="Z18" s="510" t="s">
        <v>99</v>
      </c>
      <c r="AA18" s="462">
        <f t="shared" si="14"/>
        <v>5</v>
      </c>
      <c r="AB18" s="26">
        <f t="shared" si="15"/>
        <v>50</v>
      </c>
      <c r="AC18" s="510" t="s">
        <v>101</v>
      </c>
      <c r="AD18" s="462">
        <f t="shared" si="16"/>
        <v>1</v>
      </c>
      <c r="AE18" s="26">
        <f t="shared" si="17"/>
        <v>10</v>
      </c>
      <c r="AF18" s="512" t="s">
        <v>101</v>
      </c>
      <c r="AG18" s="26">
        <f t="shared" si="18"/>
        <v>1</v>
      </c>
      <c r="AH18" s="49">
        <f t="shared" si="19"/>
        <v>10</v>
      </c>
      <c r="AI18" s="506" t="s">
        <v>101</v>
      </c>
      <c r="AJ18" s="26">
        <f t="shared" si="20"/>
        <v>1</v>
      </c>
      <c r="AK18" s="49">
        <f t="shared" si="21"/>
        <v>10</v>
      </c>
      <c r="AL18" s="180" t="s">
        <v>99</v>
      </c>
      <c r="AM18" s="26">
        <f t="shared" si="22"/>
        <v>5</v>
      </c>
      <c r="AN18" s="26">
        <f t="shared" si="23"/>
        <v>50</v>
      </c>
      <c r="AO18" s="180" t="s">
        <v>101</v>
      </c>
      <c r="AP18" s="26">
        <f t="shared" si="24"/>
        <v>1</v>
      </c>
      <c r="AQ18" s="26">
        <f t="shared" si="25"/>
        <v>10</v>
      </c>
      <c r="AR18" s="510" t="s">
        <v>101</v>
      </c>
      <c r="AS18" s="26">
        <f t="shared" si="26"/>
        <v>1</v>
      </c>
      <c r="AT18" s="49">
        <f t="shared" si="27"/>
        <v>10</v>
      </c>
      <c r="AU18" s="512" t="s">
        <v>101</v>
      </c>
      <c r="AV18" s="26">
        <f t="shared" si="28"/>
        <v>1</v>
      </c>
      <c r="AW18" s="49">
        <f t="shared" si="29"/>
        <v>10</v>
      </c>
      <c r="AX18" s="506" t="s">
        <v>101</v>
      </c>
      <c r="AY18" s="26">
        <f t="shared" si="30"/>
        <v>1</v>
      </c>
      <c r="AZ18" s="49">
        <f t="shared" si="31"/>
        <v>10</v>
      </c>
      <c r="BA18" s="180" t="s">
        <v>99</v>
      </c>
      <c r="BB18" s="26">
        <f t="shared" si="32"/>
        <v>5</v>
      </c>
      <c r="BC18" s="26">
        <f t="shared" si="33"/>
        <v>50</v>
      </c>
      <c r="BD18" s="180" t="s">
        <v>99</v>
      </c>
      <c r="BE18" s="26">
        <f t="shared" si="34"/>
        <v>5</v>
      </c>
      <c r="BF18" s="26">
        <f t="shared" si="35"/>
        <v>50</v>
      </c>
      <c r="BG18" s="180" t="s">
        <v>101</v>
      </c>
      <c r="BH18" s="26">
        <f t="shared" si="36"/>
        <v>1</v>
      </c>
      <c r="BI18" s="49">
        <f t="shared" si="37"/>
        <v>10</v>
      </c>
      <c r="BJ18" s="512" t="s">
        <v>99</v>
      </c>
      <c r="BK18" s="26">
        <f t="shared" si="38"/>
        <v>5</v>
      </c>
      <c r="BL18" s="26">
        <f t="shared" si="39"/>
        <v>50</v>
      </c>
      <c r="BN18" s="17"/>
    </row>
    <row r="19" spans="1:66" ht="30" customHeight="1">
      <c r="A19" s="870" t="s">
        <v>104</v>
      </c>
      <c r="B19" s="50" t="s">
        <v>150</v>
      </c>
      <c r="C19" s="55" t="s">
        <v>568</v>
      </c>
      <c r="D19" s="442">
        <f>'Sect. 12a'!D18</f>
        <v>0</v>
      </c>
      <c r="E19" s="506" t="s">
        <v>100</v>
      </c>
      <c r="F19" s="26">
        <f>IF(E19="H",5,IF(E19="M",3,1))</f>
        <v>3</v>
      </c>
      <c r="G19" s="49">
        <f t="shared" si="1"/>
        <v>0</v>
      </c>
      <c r="H19" s="180" t="s">
        <v>101</v>
      </c>
      <c r="I19" s="26">
        <f>IF(H19="H",5,IF(H19="M",3,1))</f>
        <v>1</v>
      </c>
      <c r="J19" s="49">
        <f t="shared" si="3"/>
        <v>0</v>
      </c>
      <c r="K19" s="180" t="s">
        <v>99</v>
      </c>
      <c r="L19" s="26">
        <f>IF(K19="H",5,IF(K19="M",3,1))</f>
        <v>5</v>
      </c>
      <c r="M19" s="49">
        <f t="shared" si="5"/>
        <v>0</v>
      </c>
      <c r="N19" s="510" t="s">
        <v>100</v>
      </c>
      <c r="O19" s="462">
        <f t="shared" si="6"/>
        <v>3</v>
      </c>
      <c r="P19" s="49">
        <f t="shared" si="7"/>
        <v>0</v>
      </c>
      <c r="Q19" s="512" t="s">
        <v>100</v>
      </c>
      <c r="R19" s="26">
        <f t="shared" si="8"/>
        <v>3</v>
      </c>
      <c r="S19" s="49">
        <f t="shared" si="9"/>
        <v>0</v>
      </c>
      <c r="T19" s="506" t="s">
        <v>100</v>
      </c>
      <c r="U19" s="26">
        <f t="shared" si="10"/>
        <v>3</v>
      </c>
      <c r="V19" s="49">
        <f t="shared" si="11"/>
        <v>0</v>
      </c>
      <c r="W19" s="180" t="s">
        <v>101</v>
      </c>
      <c r="X19" s="26">
        <f t="shared" si="12"/>
        <v>1</v>
      </c>
      <c r="Y19" s="26">
        <f t="shared" si="13"/>
        <v>0</v>
      </c>
      <c r="Z19" s="510" t="s">
        <v>99</v>
      </c>
      <c r="AA19" s="462">
        <f t="shared" si="14"/>
        <v>5</v>
      </c>
      <c r="AB19" s="26">
        <f t="shared" si="15"/>
        <v>0</v>
      </c>
      <c r="AC19" s="510" t="s">
        <v>101</v>
      </c>
      <c r="AD19" s="462">
        <f t="shared" si="16"/>
        <v>1</v>
      </c>
      <c r="AE19" s="26">
        <f t="shared" si="17"/>
        <v>0</v>
      </c>
      <c r="AF19" s="512" t="s">
        <v>99</v>
      </c>
      <c r="AG19" s="26">
        <f t="shared" si="18"/>
        <v>5</v>
      </c>
      <c r="AH19" s="49">
        <f t="shared" si="19"/>
        <v>0</v>
      </c>
      <c r="AI19" s="506" t="s">
        <v>100</v>
      </c>
      <c r="AJ19" s="26">
        <f t="shared" si="20"/>
        <v>3</v>
      </c>
      <c r="AK19" s="49">
        <f t="shared" si="21"/>
        <v>0</v>
      </c>
      <c r="AL19" s="180" t="s">
        <v>101</v>
      </c>
      <c r="AM19" s="26">
        <f t="shared" si="22"/>
        <v>1</v>
      </c>
      <c r="AN19" s="26">
        <f t="shared" si="23"/>
        <v>0</v>
      </c>
      <c r="AO19" s="180" t="s">
        <v>99</v>
      </c>
      <c r="AP19" s="26">
        <f t="shared" si="24"/>
        <v>5</v>
      </c>
      <c r="AQ19" s="26">
        <f t="shared" si="25"/>
        <v>0</v>
      </c>
      <c r="AR19" s="510" t="s">
        <v>99</v>
      </c>
      <c r="AS19" s="26">
        <f t="shared" si="26"/>
        <v>5</v>
      </c>
      <c r="AT19" s="49">
        <f t="shared" si="27"/>
        <v>0</v>
      </c>
      <c r="AU19" s="512" t="s">
        <v>99</v>
      </c>
      <c r="AV19" s="26">
        <f t="shared" si="28"/>
        <v>5</v>
      </c>
      <c r="AW19" s="49">
        <f t="shared" si="29"/>
        <v>0</v>
      </c>
      <c r="AX19" s="506" t="s">
        <v>100</v>
      </c>
      <c r="AY19" s="26">
        <f t="shared" si="30"/>
        <v>3</v>
      </c>
      <c r="AZ19" s="49">
        <f t="shared" si="31"/>
        <v>0</v>
      </c>
      <c r="BA19" s="180" t="s">
        <v>99</v>
      </c>
      <c r="BB19" s="26">
        <f t="shared" si="32"/>
        <v>5</v>
      </c>
      <c r="BC19" s="26">
        <f t="shared" si="33"/>
        <v>0</v>
      </c>
      <c r="BD19" s="180" t="s">
        <v>100</v>
      </c>
      <c r="BE19" s="26">
        <f t="shared" si="34"/>
        <v>3</v>
      </c>
      <c r="BF19" s="26">
        <f t="shared" si="35"/>
        <v>0</v>
      </c>
      <c r="BG19" s="180" t="s">
        <v>100</v>
      </c>
      <c r="BH19" s="26">
        <f t="shared" si="36"/>
        <v>3</v>
      </c>
      <c r="BI19" s="49">
        <f t="shared" si="37"/>
        <v>0</v>
      </c>
      <c r="BJ19" s="512" t="s">
        <v>101</v>
      </c>
      <c r="BK19" s="26">
        <f t="shared" si="38"/>
        <v>1</v>
      </c>
      <c r="BL19" s="26">
        <f t="shared" si="39"/>
        <v>0</v>
      </c>
      <c r="BN19" s="17"/>
    </row>
    <row r="20" spans="1:66" ht="30" customHeight="1">
      <c r="A20" s="870"/>
      <c r="B20" s="50" t="s">
        <v>151</v>
      </c>
      <c r="C20" s="55" t="s">
        <v>569</v>
      </c>
      <c r="D20" s="442">
        <f>'Sect. 12a'!D19</f>
        <v>10</v>
      </c>
      <c r="E20" s="506" t="s">
        <v>99</v>
      </c>
      <c r="F20" s="26">
        <f>IF(E20="H",5,IF(E20="M",3,1))</f>
        <v>5</v>
      </c>
      <c r="G20" s="49">
        <f t="shared" si="1"/>
        <v>50</v>
      </c>
      <c r="H20" s="180" t="s">
        <v>101</v>
      </c>
      <c r="I20" s="26">
        <f>IF(H20="H",5,IF(H20="M",3,1))</f>
        <v>1</v>
      </c>
      <c r="J20" s="49">
        <f t="shared" si="3"/>
        <v>10</v>
      </c>
      <c r="K20" s="180" t="s">
        <v>99</v>
      </c>
      <c r="L20" s="26">
        <f>IF(K20="H",5,IF(K20="M",3,1))</f>
        <v>5</v>
      </c>
      <c r="M20" s="49">
        <f t="shared" si="5"/>
        <v>50</v>
      </c>
      <c r="N20" s="510" t="s">
        <v>100</v>
      </c>
      <c r="O20" s="462">
        <f t="shared" si="6"/>
        <v>3</v>
      </c>
      <c r="P20" s="49">
        <f t="shared" si="7"/>
        <v>30</v>
      </c>
      <c r="Q20" s="512" t="s">
        <v>101</v>
      </c>
      <c r="R20" s="26">
        <f t="shared" si="8"/>
        <v>1</v>
      </c>
      <c r="S20" s="49">
        <f t="shared" si="9"/>
        <v>10</v>
      </c>
      <c r="T20" s="506" t="s">
        <v>101</v>
      </c>
      <c r="U20" s="26">
        <f t="shared" si="10"/>
        <v>1</v>
      </c>
      <c r="V20" s="49">
        <f t="shared" si="11"/>
        <v>10</v>
      </c>
      <c r="W20" s="180" t="s">
        <v>99</v>
      </c>
      <c r="X20" s="26">
        <f t="shared" si="12"/>
        <v>5</v>
      </c>
      <c r="Y20" s="26">
        <f t="shared" si="13"/>
        <v>50</v>
      </c>
      <c r="Z20" s="510" t="s">
        <v>101</v>
      </c>
      <c r="AA20" s="462">
        <f t="shared" si="14"/>
        <v>1</v>
      </c>
      <c r="AB20" s="26">
        <f t="shared" si="15"/>
        <v>10</v>
      </c>
      <c r="AC20" s="510" t="s">
        <v>100</v>
      </c>
      <c r="AD20" s="462">
        <f t="shared" si="16"/>
        <v>3</v>
      </c>
      <c r="AE20" s="26">
        <f t="shared" si="17"/>
        <v>30</v>
      </c>
      <c r="AF20" s="512" t="s">
        <v>101</v>
      </c>
      <c r="AG20" s="26">
        <f t="shared" si="18"/>
        <v>1</v>
      </c>
      <c r="AH20" s="49">
        <f t="shared" si="19"/>
        <v>10</v>
      </c>
      <c r="AI20" s="506" t="s">
        <v>101</v>
      </c>
      <c r="AJ20" s="26">
        <f t="shared" si="20"/>
        <v>1</v>
      </c>
      <c r="AK20" s="49">
        <f t="shared" si="21"/>
        <v>10</v>
      </c>
      <c r="AL20" s="180" t="s">
        <v>99</v>
      </c>
      <c r="AM20" s="26">
        <f t="shared" si="22"/>
        <v>5</v>
      </c>
      <c r="AN20" s="26">
        <f t="shared" si="23"/>
        <v>50</v>
      </c>
      <c r="AO20" s="180" t="s">
        <v>101</v>
      </c>
      <c r="AP20" s="26">
        <f t="shared" si="24"/>
        <v>1</v>
      </c>
      <c r="AQ20" s="26">
        <f t="shared" si="25"/>
        <v>10</v>
      </c>
      <c r="AR20" s="510" t="s">
        <v>100</v>
      </c>
      <c r="AS20" s="26">
        <f t="shared" si="26"/>
        <v>3</v>
      </c>
      <c r="AT20" s="49">
        <f t="shared" si="27"/>
        <v>30</v>
      </c>
      <c r="AU20" s="512" t="s">
        <v>100</v>
      </c>
      <c r="AV20" s="26">
        <f t="shared" si="28"/>
        <v>3</v>
      </c>
      <c r="AW20" s="49">
        <f t="shared" si="29"/>
        <v>30</v>
      </c>
      <c r="AX20" s="506" t="s">
        <v>99</v>
      </c>
      <c r="AY20" s="26">
        <f t="shared" si="30"/>
        <v>5</v>
      </c>
      <c r="AZ20" s="49">
        <f t="shared" si="31"/>
        <v>50</v>
      </c>
      <c r="BA20" s="180" t="s">
        <v>99</v>
      </c>
      <c r="BB20" s="26">
        <f t="shared" si="32"/>
        <v>5</v>
      </c>
      <c r="BC20" s="26">
        <f t="shared" si="33"/>
        <v>50</v>
      </c>
      <c r="BD20" s="180" t="s">
        <v>100</v>
      </c>
      <c r="BE20" s="26">
        <f t="shared" si="34"/>
        <v>3</v>
      </c>
      <c r="BF20" s="26">
        <f t="shared" si="35"/>
        <v>30</v>
      </c>
      <c r="BG20" s="180" t="s">
        <v>100</v>
      </c>
      <c r="BH20" s="26">
        <f t="shared" si="36"/>
        <v>3</v>
      </c>
      <c r="BI20" s="49">
        <f t="shared" si="37"/>
        <v>30</v>
      </c>
      <c r="BJ20" s="512" t="s">
        <v>100</v>
      </c>
      <c r="BK20" s="26">
        <f t="shared" si="38"/>
        <v>3</v>
      </c>
      <c r="BL20" s="26">
        <f t="shared" si="39"/>
        <v>30</v>
      </c>
      <c r="BM20" s="29"/>
      <c r="BN20" s="17"/>
    </row>
    <row r="21" spans="1:66" ht="30" customHeight="1">
      <c r="A21" s="870"/>
      <c r="B21" s="50" t="s">
        <v>152</v>
      </c>
      <c r="C21" s="55" t="s">
        <v>740</v>
      </c>
      <c r="D21" s="442">
        <f>'Sect. 12a'!D20</f>
        <v>15</v>
      </c>
      <c r="E21" s="506" t="s">
        <v>99</v>
      </c>
      <c r="F21" s="26">
        <f>IF(E21="H",5,IF(E21="M",3,1))</f>
        <v>5</v>
      </c>
      <c r="G21" s="49">
        <f t="shared" si="1"/>
        <v>75</v>
      </c>
      <c r="H21" s="180" t="s">
        <v>101</v>
      </c>
      <c r="I21" s="26">
        <f>IF(H21="H",5,IF(H21="M",3,1))</f>
        <v>1</v>
      </c>
      <c r="J21" s="49">
        <f t="shared" si="3"/>
        <v>15</v>
      </c>
      <c r="K21" s="180" t="s">
        <v>99</v>
      </c>
      <c r="L21" s="26">
        <f>IF(K21="H",5,IF(K21="M",3,1))</f>
        <v>5</v>
      </c>
      <c r="M21" s="49">
        <f t="shared" si="5"/>
        <v>75</v>
      </c>
      <c r="N21" s="510" t="s">
        <v>100</v>
      </c>
      <c r="O21" s="462">
        <f t="shared" si="6"/>
        <v>3</v>
      </c>
      <c r="P21" s="49">
        <f t="shared" si="7"/>
        <v>45</v>
      </c>
      <c r="Q21" s="512" t="s">
        <v>101</v>
      </c>
      <c r="R21" s="26">
        <f t="shared" si="8"/>
        <v>1</v>
      </c>
      <c r="S21" s="49">
        <f t="shared" si="9"/>
        <v>15</v>
      </c>
      <c r="T21" s="506" t="s">
        <v>99</v>
      </c>
      <c r="U21" s="26">
        <f t="shared" si="10"/>
        <v>5</v>
      </c>
      <c r="V21" s="49">
        <f t="shared" si="11"/>
        <v>75</v>
      </c>
      <c r="W21" s="180" t="s">
        <v>101</v>
      </c>
      <c r="X21" s="26">
        <f t="shared" si="12"/>
        <v>1</v>
      </c>
      <c r="Y21" s="26">
        <f t="shared" si="13"/>
        <v>15</v>
      </c>
      <c r="Z21" s="510" t="s">
        <v>99</v>
      </c>
      <c r="AA21" s="462">
        <f t="shared" si="14"/>
        <v>5</v>
      </c>
      <c r="AB21" s="26">
        <f t="shared" si="15"/>
        <v>75</v>
      </c>
      <c r="AC21" s="510" t="s">
        <v>100</v>
      </c>
      <c r="AD21" s="462">
        <f t="shared" si="16"/>
        <v>3</v>
      </c>
      <c r="AE21" s="26">
        <f t="shared" si="17"/>
        <v>45</v>
      </c>
      <c r="AF21" s="512" t="s">
        <v>99</v>
      </c>
      <c r="AG21" s="26">
        <f t="shared" si="18"/>
        <v>5</v>
      </c>
      <c r="AH21" s="49">
        <f t="shared" si="19"/>
        <v>75</v>
      </c>
      <c r="AI21" s="506" t="s">
        <v>101</v>
      </c>
      <c r="AJ21" s="26">
        <f t="shared" si="20"/>
        <v>1</v>
      </c>
      <c r="AK21" s="49">
        <f t="shared" si="21"/>
        <v>15</v>
      </c>
      <c r="AL21" s="180" t="s">
        <v>99</v>
      </c>
      <c r="AM21" s="26">
        <f t="shared" si="22"/>
        <v>5</v>
      </c>
      <c r="AN21" s="26">
        <f t="shared" si="23"/>
        <v>75</v>
      </c>
      <c r="AO21" s="180" t="s">
        <v>99</v>
      </c>
      <c r="AP21" s="26">
        <f t="shared" si="24"/>
        <v>5</v>
      </c>
      <c r="AQ21" s="26">
        <f t="shared" si="25"/>
        <v>75</v>
      </c>
      <c r="AR21" s="510" t="s">
        <v>100</v>
      </c>
      <c r="AS21" s="26">
        <f t="shared" si="26"/>
        <v>3</v>
      </c>
      <c r="AT21" s="49">
        <f t="shared" si="27"/>
        <v>45</v>
      </c>
      <c r="AU21" s="512" t="s">
        <v>100</v>
      </c>
      <c r="AV21" s="26">
        <f t="shared" si="28"/>
        <v>3</v>
      </c>
      <c r="AW21" s="49">
        <f t="shared" si="29"/>
        <v>45</v>
      </c>
      <c r="AX21" s="506" t="s">
        <v>99</v>
      </c>
      <c r="AY21" s="26">
        <f t="shared" si="30"/>
        <v>5</v>
      </c>
      <c r="AZ21" s="49">
        <f t="shared" si="31"/>
        <v>75</v>
      </c>
      <c r="BA21" s="180" t="s">
        <v>99</v>
      </c>
      <c r="BB21" s="26">
        <f t="shared" si="32"/>
        <v>5</v>
      </c>
      <c r="BC21" s="26">
        <f t="shared" si="33"/>
        <v>75</v>
      </c>
      <c r="BD21" s="180" t="s">
        <v>100</v>
      </c>
      <c r="BE21" s="26">
        <f t="shared" si="34"/>
        <v>3</v>
      </c>
      <c r="BF21" s="26">
        <f t="shared" si="35"/>
        <v>45</v>
      </c>
      <c r="BG21" s="180" t="s">
        <v>100</v>
      </c>
      <c r="BH21" s="26">
        <f t="shared" si="36"/>
        <v>3</v>
      </c>
      <c r="BI21" s="49">
        <f t="shared" si="37"/>
        <v>45</v>
      </c>
      <c r="BJ21" s="512" t="s">
        <v>100</v>
      </c>
      <c r="BK21" s="26">
        <f t="shared" si="38"/>
        <v>3</v>
      </c>
      <c r="BL21" s="26">
        <f t="shared" si="39"/>
        <v>45</v>
      </c>
      <c r="BM21" s="29"/>
      <c r="BN21" s="17"/>
    </row>
    <row r="22" spans="1:66" ht="30" customHeight="1">
      <c r="A22" s="870"/>
      <c r="B22" s="50" t="s">
        <v>153</v>
      </c>
      <c r="C22" s="55" t="s">
        <v>570</v>
      </c>
      <c r="D22" s="442">
        <f>'Sect. 12a'!D21</f>
        <v>5</v>
      </c>
      <c r="E22" s="506" t="s">
        <v>99</v>
      </c>
      <c r="F22" s="26">
        <f>IF(E22="H",5,IF(E22="M",3,1))</f>
        <v>5</v>
      </c>
      <c r="G22" s="49">
        <f t="shared" si="1"/>
        <v>25</v>
      </c>
      <c r="H22" s="180" t="s">
        <v>101</v>
      </c>
      <c r="I22" s="26">
        <f>IF(H22="H",5,IF(H22="M",3,1))</f>
        <v>1</v>
      </c>
      <c r="J22" s="49">
        <f t="shared" si="3"/>
        <v>5</v>
      </c>
      <c r="K22" s="180" t="s">
        <v>99</v>
      </c>
      <c r="L22" s="26">
        <f>IF(K22="H",5,IF(K22="M",3,1))</f>
        <v>5</v>
      </c>
      <c r="M22" s="49">
        <f t="shared" si="5"/>
        <v>25</v>
      </c>
      <c r="N22" s="510" t="s">
        <v>100</v>
      </c>
      <c r="O22" s="462">
        <f t="shared" si="6"/>
        <v>3</v>
      </c>
      <c r="P22" s="49">
        <f t="shared" si="7"/>
        <v>15</v>
      </c>
      <c r="Q22" s="512" t="s">
        <v>101</v>
      </c>
      <c r="R22" s="26">
        <f t="shared" si="8"/>
        <v>1</v>
      </c>
      <c r="S22" s="49">
        <f t="shared" si="9"/>
        <v>5</v>
      </c>
      <c r="T22" s="506" t="s">
        <v>101</v>
      </c>
      <c r="U22" s="26">
        <f t="shared" si="10"/>
        <v>1</v>
      </c>
      <c r="V22" s="49">
        <f t="shared" si="11"/>
        <v>5</v>
      </c>
      <c r="W22" s="180" t="s">
        <v>101</v>
      </c>
      <c r="X22" s="26">
        <f t="shared" si="12"/>
        <v>1</v>
      </c>
      <c r="Y22" s="26">
        <f t="shared" si="13"/>
        <v>5</v>
      </c>
      <c r="Z22" s="510" t="s">
        <v>99</v>
      </c>
      <c r="AA22" s="462">
        <f t="shared" si="14"/>
        <v>5</v>
      </c>
      <c r="AB22" s="26">
        <f t="shared" si="15"/>
        <v>25</v>
      </c>
      <c r="AC22" s="510" t="s">
        <v>100</v>
      </c>
      <c r="AD22" s="462">
        <f t="shared" si="16"/>
        <v>3</v>
      </c>
      <c r="AE22" s="26">
        <f t="shared" si="17"/>
        <v>15</v>
      </c>
      <c r="AF22" s="512" t="s">
        <v>100</v>
      </c>
      <c r="AG22" s="26">
        <f t="shared" si="18"/>
        <v>3</v>
      </c>
      <c r="AH22" s="49">
        <f t="shared" si="19"/>
        <v>15</v>
      </c>
      <c r="AI22" s="506" t="s">
        <v>101</v>
      </c>
      <c r="AJ22" s="26">
        <f t="shared" si="20"/>
        <v>1</v>
      </c>
      <c r="AK22" s="49">
        <f t="shared" si="21"/>
        <v>5</v>
      </c>
      <c r="AL22" s="180" t="s">
        <v>101</v>
      </c>
      <c r="AM22" s="26">
        <f t="shared" si="22"/>
        <v>1</v>
      </c>
      <c r="AN22" s="26">
        <f t="shared" si="23"/>
        <v>5</v>
      </c>
      <c r="AO22" s="180" t="s">
        <v>99</v>
      </c>
      <c r="AP22" s="26">
        <f t="shared" si="24"/>
        <v>5</v>
      </c>
      <c r="AQ22" s="26">
        <f t="shared" si="25"/>
        <v>25</v>
      </c>
      <c r="AR22" s="510" t="s">
        <v>100</v>
      </c>
      <c r="AS22" s="26">
        <f t="shared" si="26"/>
        <v>3</v>
      </c>
      <c r="AT22" s="49">
        <f t="shared" si="27"/>
        <v>15</v>
      </c>
      <c r="AU22" s="512" t="s">
        <v>100</v>
      </c>
      <c r="AV22" s="26">
        <f t="shared" si="28"/>
        <v>3</v>
      </c>
      <c r="AW22" s="49">
        <f t="shared" si="29"/>
        <v>15</v>
      </c>
      <c r="AX22" s="506" t="s">
        <v>99</v>
      </c>
      <c r="AY22" s="26">
        <f t="shared" si="30"/>
        <v>5</v>
      </c>
      <c r="AZ22" s="49">
        <f t="shared" si="31"/>
        <v>25</v>
      </c>
      <c r="BA22" s="180" t="s">
        <v>99</v>
      </c>
      <c r="BB22" s="26">
        <f t="shared" si="32"/>
        <v>5</v>
      </c>
      <c r="BC22" s="26">
        <f t="shared" si="33"/>
        <v>25</v>
      </c>
      <c r="BD22" s="180" t="s">
        <v>100</v>
      </c>
      <c r="BE22" s="26">
        <f t="shared" si="34"/>
        <v>3</v>
      </c>
      <c r="BF22" s="26">
        <f t="shared" si="35"/>
        <v>15</v>
      </c>
      <c r="BG22" s="180" t="s">
        <v>100</v>
      </c>
      <c r="BH22" s="26">
        <f t="shared" si="36"/>
        <v>3</v>
      </c>
      <c r="BI22" s="49">
        <f t="shared" si="37"/>
        <v>15</v>
      </c>
      <c r="BJ22" s="512" t="s">
        <v>101</v>
      </c>
      <c r="BK22" s="26">
        <f t="shared" si="38"/>
        <v>1</v>
      </c>
      <c r="BL22" s="26">
        <f t="shared" si="39"/>
        <v>5</v>
      </c>
      <c r="BM22" s="29"/>
      <c r="BN22" s="17"/>
    </row>
    <row r="23" spans="1:66" ht="30" customHeight="1">
      <c r="A23" s="870" t="s">
        <v>742</v>
      </c>
      <c r="B23" s="50" t="s">
        <v>154</v>
      </c>
      <c r="C23" s="56" t="s">
        <v>571</v>
      </c>
      <c r="D23" s="442">
        <f>'Sect. 12a'!D22</f>
        <v>0</v>
      </c>
      <c r="E23" s="506" t="s">
        <v>100</v>
      </c>
      <c r="F23" s="26">
        <f>IF(E23="H",5,IF(E23="M",3,1))</f>
        <v>3</v>
      </c>
      <c r="G23" s="49">
        <f t="shared" si="1"/>
        <v>0</v>
      </c>
      <c r="H23" s="180" t="s">
        <v>101</v>
      </c>
      <c r="I23" s="26">
        <f>IF(H23="H",5,IF(H23="M",3,1))</f>
        <v>1</v>
      </c>
      <c r="J23" s="49">
        <f t="shared" si="3"/>
        <v>0</v>
      </c>
      <c r="K23" s="180" t="s">
        <v>101</v>
      </c>
      <c r="L23" s="26">
        <f>IF(K23="H",5,IF(K23="M",3,1))</f>
        <v>1</v>
      </c>
      <c r="M23" s="49">
        <f t="shared" si="5"/>
        <v>0</v>
      </c>
      <c r="N23" s="510" t="s">
        <v>100</v>
      </c>
      <c r="O23" s="462">
        <f t="shared" si="6"/>
        <v>3</v>
      </c>
      <c r="P23" s="49">
        <f t="shared" si="7"/>
        <v>0</v>
      </c>
      <c r="Q23" s="512" t="s">
        <v>101</v>
      </c>
      <c r="R23" s="26">
        <f t="shared" si="8"/>
        <v>1</v>
      </c>
      <c r="S23" s="49">
        <f t="shared" si="9"/>
        <v>0</v>
      </c>
      <c r="T23" s="506" t="s">
        <v>101</v>
      </c>
      <c r="U23" s="26">
        <f t="shared" si="10"/>
        <v>1</v>
      </c>
      <c r="V23" s="49">
        <f t="shared" si="11"/>
        <v>0</v>
      </c>
      <c r="W23" s="180" t="s">
        <v>99</v>
      </c>
      <c r="X23" s="26">
        <f t="shared" si="12"/>
        <v>5</v>
      </c>
      <c r="Y23" s="26">
        <f t="shared" si="13"/>
        <v>0</v>
      </c>
      <c r="Z23" s="510" t="s">
        <v>101</v>
      </c>
      <c r="AA23" s="462">
        <f t="shared" si="14"/>
        <v>1</v>
      </c>
      <c r="AB23" s="26">
        <f t="shared" si="15"/>
        <v>0</v>
      </c>
      <c r="AC23" s="510" t="s">
        <v>99</v>
      </c>
      <c r="AD23" s="462">
        <f t="shared" si="16"/>
        <v>5</v>
      </c>
      <c r="AE23" s="26">
        <f t="shared" si="17"/>
        <v>0</v>
      </c>
      <c r="AF23" s="512" t="s">
        <v>101</v>
      </c>
      <c r="AG23" s="26">
        <f t="shared" si="18"/>
        <v>1</v>
      </c>
      <c r="AH23" s="49">
        <f t="shared" si="19"/>
        <v>0</v>
      </c>
      <c r="AI23" s="506" t="s">
        <v>101</v>
      </c>
      <c r="AJ23" s="26">
        <f t="shared" si="20"/>
        <v>1</v>
      </c>
      <c r="AK23" s="49">
        <f t="shared" si="21"/>
        <v>0</v>
      </c>
      <c r="AL23" s="180" t="s">
        <v>99</v>
      </c>
      <c r="AM23" s="26">
        <f t="shared" si="22"/>
        <v>5</v>
      </c>
      <c r="AN23" s="26">
        <f t="shared" si="23"/>
        <v>0</v>
      </c>
      <c r="AO23" s="180" t="s">
        <v>100</v>
      </c>
      <c r="AP23" s="26">
        <f t="shared" si="24"/>
        <v>3</v>
      </c>
      <c r="AQ23" s="26">
        <f t="shared" si="25"/>
        <v>0</v>
      </c>
      <c r="AR23" s="510" t="s">
        <v>99</v>
      </c>
      <c r="AS23" s="26">
        <f t="shared" si="26"/>
        <v>5</v>
      </c>
      <c r="AT23" s="49">
        <f t="shared" si="27"/>
        <v>0</v>
      </c>
      <c r="AU23" s="512" t="s">
        <v>100</v>
      </c>
      <c r="AV23" s="26">
        <f t="shared" si="28"/>
        <v>3</v>
      </c>
      <c r="AW23" s="49">
        <f t="shared" si="29"/>
        <v>0</v>
      </c>
      <c r="AX23" s="506" t="s">
        <v>100</v>
      </c>
      <c r="AY23" s="26">
        <f t="shared" si="30"/>
        <v>3</v>
      </c>
      <c r="AZ23" s="49">
        <f t="shared" si="31"/>
        <v>0</v>
      </c>
      <c r="BA23" s="180" t="s">
        <v>99</v>
      </c>
      <c r="BB23" s="26">
        <f t="shared" si="32"/>
        <v>5</v>
      </c>
      <c r="BC23" s="26">
        <f t="shared" si="33"/>
        <v>0</v>
      </c>
      <c r="BD23" s="180" t="s">
        <v>99</v>
      </c>
      <c r="BE23" s="26">
        <f t="shared" si="34"/>
        <v>5</v>
      </c>
      <c r="BF23" s="26">
        <f t="shared" si="35"/>
        <v>0</v>
      </c>
      <c r="BG23" s="180" t="s">
        <v>101</v>
      </c>
      <c r="BH23" s="26">
        <f t="shared" si="36"/>
        <v>1</v>
      </c>
      <c r="BI23" s="49">
        <f t="shared" si="37"/>
        <v>0</v>
      </c>
      <c r="BJ23" s="512" t="s">
        <v>101</v>
      </c>
      <c r="BK23" s="26">
        <f t="shared" si="38"/>
        <v>1</v>
      </c>
      <c r="BL23" s="26">
        <f t="shared" si="39"/>
        <v>0</v>
      </c>
      <c r="BM23" s="29"/>
      <c r="BN23" s="17"/>
    </row>
    <row r="24" spans="1:66" ht="30" customHeight="1">
      <c r="A24" s="870"/>
      <c r="B24" s="50" t="s">
        <v>155</v>
      </c>
      <c r="C24" s="56" t="s">
        <v>743</v>
      </c>
      <c r="D24" s="442">
        <f>'Sect. 12a'!D23</f>
        <v>5</v>
      </c>
      <c r="E24" s="506" t="s">
        <v>99</v>
      </c>
      <c r="F24" s="26">
        <f t="shared" si="0"/>
        <v>5</v>
      </c>
      <c r="G24" s="49">
        <f t="shared" si="1"/>
        <v>25</v>
      </c>
      <c r="H24" s="180" t="s">
        <v>101</v>
      </c>
      <c r="I24" s="26">
        <f t="shared" si="2"/>
        <v>1</v>
      </c>
      <c r="J24" s="49">
        <f t="shared" si="3"/>
        <v>5</v>
      </c>
      <c r="K24" s="180" t="s">
        <v>99</v>
      </c>
      <c r="L24" s="26">
        <f t="shared" si="4"/>
        <v>5</v>
      </c>
      <c r="M24" s="49">
        <f t="shared" si="5"/>
        <v>25</v>
      </c>
      <c r="N24" s="510" t="s">
        <v>100</v>
      </c>
      <c r="O24" s="462">
        <f t="shared" si="6"/>
        <v>3</v>
      </c>
      <c r="P24" s="49">
        <f t="shared" si="7"/>
        <v>15</v>
      </c>
      <c r="Q24" s="512" t="s">
        <v>100</v>
      </c>
      <c r="R24" s="26">
        <f t="shared" si="8"/>
        <v>3</v>
      </c>
      <c r="S24" s="49">
        <f t="shared" si="9"/>
        <v>15</v>
      </c>
      <c r="T24" s="506" t="s">
        <v>101</v>
      </c>
      <c r="U24" s="26">
        <f t="shared" si="10"/>
        <v>1</v>
      </c>
      <c r="V24" s="49">
        <f t="shared" si="11"/>
        <v>5</v>
      </c>
      <c r="W24" s="180" t="s">
        <v>101</v>
      </c>
      <c r="X24" s="26">
        <f t="shared" si="12"/>
        <v>1</v>
      </c>
      <c r="Y24" s="26">
        <f t="shared" si="13"/>
        <v>5</v>
      </c>
      <c r="Z24" s="510" t="s">
        <v>101</v>
      </c>
      <c r="AA24" s="462">
        <f t="shared" si="14"/>
        <v>1</v>
      </c>
      <c r="AB24" s="26">
        <f t="shared" si="15"/>
        <v>5</v>
      </c>
      <c r="AC24" s="510" t="s">
        <v>99</v>
      </c>
      <c r="AD24" s="462">
        <f t="shared" si="16"/>
        <v>5</v>
      </c>
      <c r="AE24" s="26">
        <f t="shared" si="17"/>
        <v>25</v>
      </c>
      <c r="AF24" s="512" t="s">
        <v>101</v>
      </c>
      <c r="AG24" s="26">
        <f t="shared" si="18"/>
        <v>1</v>
      </c>
      <c r="AH24" s="49">
        <f t="shared" si="19"/>
        <v>5</v>
      </c>
      <c r="AI24" s="506" t="s">
        <v>101</v>
      </c>
      <c r="AJ24" s="26">
        <f t="shared" si="20"/>
        <v>1</v>
      </c>
      <c r="AK24" s="49">
        <f t="shared" si="21"/>
        <v>5</v>
      </c>
      <c r="AL24" s="180" t="s">
        <v>99</v>
      </c>
      <c r="AM24" s="26">
        <f t="shared" si="22"/>
        <v>5</v>
      </c>
      <c r="AN24" s="26">
        <f t="shared" si="23"/>
        <v>25</v>
      </c>
      <c r="AO24" s="180" t="s">
        <v>101</v>
      </c>
      <c r="AP24" s="26">
        <f t="shared" si="24"/>
        <v>1</v>
      </c>
      <c r="AQ24" s="26">
        <f t="shared" si="25"/>
        <v>5</v>
      </c>
      <c r="AR24" s="510" t="s">
        <v>99</v>
      </c>
      <c r="AS24" s="26">
        <f t="shared" si="26"/>
        <v>5</v>
      </c>
      <c r="AT24" s="49">
        <f t="shared" si="27"/>
        <v>25</v>
      </c>
      <c r="AU24" s="512" t="s">
        <v>99</v>
      </c>
      <c r="AV24" s="26">
        <f t="shared" si="28"/>
        <v>5</v>
      </c>
      <c r="AW24" s="49">
        <f t="shared" si="29"/>
        <v>25</v>
      </c>
      <c r="AX24" s="506" t="s">
        <v>99</v>
      </c>
      <c r="AY24" s="26">
        <f t="shared" si="30"/>
        <v>5</v>
      </c>
      <c r="AZ24" s="49">
        <f t="shared" si="31"/>
        <v>25</v>
      </c>
      <c r="BA24" s="180" t="s">
        <v>100</v>
      </c>
      <c r="BB24" s="26">
        <f t="shared" si="32"/>
        <v>3</v>
      </c>
      <c r="BC24" s="26">
        <f t="shared" si="33"/>
        <v>15</v>
      </c>
      <c r="BD24" s="180" t="s">
        <v>100</v>
      </c>
      <c r="BE24" s="26">
        <f t="shared" si="34"/>
        <v>3</v>
      </c>
      <c r="BF24" s="26">
        <f t="shared" si="35"/>
        <v>15</v>
      </c>
      <c r="BG24" s="180" t="s">
        <v>99</v>
      </c>
      <c r="BH24" s="26">
        <f t="shared" si="36"/>
        <v>5</v>
      </c>
      <c r="BI24" s="49">
        <f t="shared" si="37"/>
        <v>25</v>
      </c>
      <c r="BJ24" s="512" t="s">
        <v>99</v>
      </c>
      <c r="BK24" s="26">
        <f t="shared" si="38"/>
        <v>5</v>
      </c>
      <c r="BL24" s="26">
        <f t="shared" si="39"/>
        <v>25</v>
      </c>
      <c r="BM24" s="27"/>
      <c r="BN24" s="17"/>
    </row>
    <row r="25" spans="1:66" ht="30" customHeight="1">
      <c r="A25" s="870"/>
      <c r="B25" s="50" t="s">
        <v>156</v>
      </c>
      <c r="C25" s="56" t="s">
        <v>572</v>
      </c>
      <c r="D25" s="442">
        <f>'Sect. 12a'!D24</f>
        <v>2</v>
      </c>
      <c r="E25" s="506" t="s">
        <v>101</v>
      </c>
      <c r="F25" s="26">
        <f>IF(E25="H",5,IF(E25="M",3,1))</f>
        <v>1</v>
      </c>
      <c r="G25" s="49">
        <f t="shared" si="1"/>
        <v>2</v>
      </c>
      <c r="H25" s="180" t="s">
        <v>101</v>
      </c>
      <c r="I25" s="26">
        <f>IF(H25="H",5,IF(H25="M",3,1))</f>
        <v>1</v>
      </c>
      <c r="J25" s="49">
        <f t="shared" si="3"/>
        <v>2</v>
      </c>
      <c r="K25" s="180" t="s">
        <v>100</v>
      </c>
      <c r="L25" s="26">
        <f>IF(K25="H",5,IF(K25="M",3,1))</f>
        <v>3</v>
      </c>
      <c r="M25" s="49">
        <f t="shared" si="5"/>
        <v>6</v>
      </c>
      <c r="N25" s="510" t="s">
        <v>101</v>
      </c>
      <c r="O25" s="462">
        <f t="shared" si="6"/>
        <v>1</v>
      </c>
      <c r="P25" s="49">
        <f t="shared" si="7"/>
        <v>2</v>
      </c>
      <c r="Q25" s="512" t="s">
        <v>100</v>
      </c>
      <c r="R25" s="26">
        <f t="shared" si="8"/>
        <v>3</v>
      </c>
      <c r="S25" s="49">
        <f t="shared" si="9"/>
        <v>6</v>
      </c>
      <c r="T25" s="506" t="s">
        <v>100</v>
      </c>
      <c r="U25" s="26">
        <f t="shared" si="10"/>
        <v>3</v>
      </c>
      <c r="V25" s="49">
        <f t="shared" si="11"/>
        <v>6</v>
      </c>
      <c r="W25" s="180" t="s">
        <v>99</v>
      </c>
      <c r="X25" s="26">
        <f t="shared" si="12"/>
        <v>5</v>
      </c>
      <c r="Y25" s="26">
        <f t="shared" si="13"/>
        <v>10</v>
      </c>
      <c r="Z25" s="510" t="s">
        <v>101</v>
      </c>
      <c r="AA25" s="462">
        <f t="shared" si="14"/>
        <v>1</v>
      </c>
      <c r="AB25" s="26">
        <f t="shared" si="15"/>
        <v>2</v>
      </c>
      <c r="AC25" s="510" t="s">
        <v>101</v>
      </c>
      <c r="AD25" s="462">
        <f t="shared" si="16"/>
        <v>1</v>
      </c>
      <c r="AE25" s="26">
        <f t="shared" si="17"/>
        <v>2</v>
      </c>
      <c r="AF25" s="512" t="s">
        <v>101</v>
      </c>
      <c r="AG25" s="26">
        <f t="shared" si="18"/>
        <v>1</v>
      </c>
      <c r="AH25" s="49">
        <f t="shared" si="19"/>
        <v>2</v>
      </c>
      <c r="AI25" s="506" t="s">
        <v>100</v>
      </c>
      <c r="AJ25" s="26">
        <f t="shared" si="20"/>
        <v>3</v>
      </c>
      <c r="AK25" s="49">
        <f t="shared" si="21"/>
        <v>6</v>
      </c>
      <c r="AL25" s="180" t="s">
        <v>99</v>
      </c>
      <c r="AM25" s="26">
        <f t="shared" si="22"/>
        <v>5</v>
      </c>
      <c r="AN25" s="26">
        <f t="shared" si="23"/>
        <v>10</v>
      </c>
      <c r="AO25" s="180" t="s">
        <v>101</v>
      </c>
      <c r="AP25" s="26">
        <f t="shared" si="24"/>
        <v>1</v>
      </c>
      <c r="AQ25" s="26">
        <f t="shared" si="25"/>
        <v>2</v>
      </c>
      <c r="AR25" s="510" t="s">
        <v>101</v>
      </c>
      <c r="AS25" s="26">
        <f t="shared" si="26"/>
        <v>1</v>
      </c>
      <c r="AT25" s="49">
        <f t="shared" si="27"/>
        <v>2</v>
      </c>
      <c r="AU25" s="512" t="s">
        <v>101</v>
      </c>
      <c r="AV25" s="26">
        <f t="shared" si="28"/>
        <v>1</v>
      </c>
      <c r="AW25" s="49">
        <f t="shared" si="29"/>
        <v>2</v>
      </c>
      <c r="AX25" s="506" t="s">
        <v>101</v>
      </c>
      <c r="AY25" s="26">
        <f t="shared" si="30"/>
        <v>1</v>
      </c>
      <c r="AZ25" s="49">
        <f t="shared" si="31"/>
        <v>2</v>
      </c>
      <c r="BA25" s="180" t="s">
        <v>101</v>
      </c>
      <c r="BB25" s="26">
        <f t="shared" si="32"/>
        <v>1</v>
      </c>
      <c r="BC25" s="26">
        <f t="shared" si="33"/>
        <v>2</v>
      </c>
      <c r="BD25" s="180" t="s">
        <v>101</v>
      </c>
      <c r="BE25" s="26">
        <f t="shared" si="34"/>
        <v>1</v>
      </c>
      <c r="BF25" s="26">
        <f t="shared" si="35"/>
        <v>2</v>
      </c>
      <c r="BG25" s="180" t="s">
        <v>101</v>
      </c>
      <c r="BH25" s="26">
        <f t="shared" si="36"/>
        <v>1</v>
      </c>
      <c r="BI25" s="49">
        <f t="shared" si="37"/>
        <v>2</v>
      </c>
      <c r="BJ25" s="512" t="s">
        <v>101</v>
      </c>
      <c r="BK25" s="26">
        <f t="shared" si="38"/>
        <v>1</v>
      </c>
      <c r="BL25" s="26">
        <f t="shared" si="39"/>
        <v>2</v>
      </c>
      <c r="BM25" s="27"/>
      <c r="BN25" s="17"/>
    </row>
    <row r="26" spans="1:66" ht="30" customHeight="1">
      <c r="A26" s="870"/>
      <c r="B26" s="50" t="s">
        <v>157</v>
      </c>
      <c r="C26" s="56" t="s">
        <v>741</v>
      </c>
      <c r="D26" s="442">
        <f>'Sect. 12a'!D25</f>
        <v>1</v>
      </c>
      <c r="E26" s="506" t="s">
        <v>99</v>
      </c>
      <c r="F26" s="26">
        <f t="shared" si="0"/>
        <v>5</v>
      </c>
      <c r="G26" s="49">
        <f t="shared" si="1"/>
        <v>5</v>
      </c>
      <c r="H26" s="180" t="s">
        <v>101</v>
      </c>
      <c r="I26" s="26">
        <f t="shared" si="2"/>
        <v>1</v>
      </c>
      <c r="J26" s="49">
        <f t="shared" si="3"/>
        <v>1</v>
      </c>
      <c r="K26" s="180" t="s">
        <v>99</v>
      </c>
      <c r="L26" s="26">
        <f t="shared" si="4"/>
        <v>5</v>
      </c>
      <c r="M26" s="49">
        <f t="shared" si="5"/>
        <v>5</v>
      </c>
      <c r="N26" s="510" t="s">
        <v>101</v>
      </c>
      <c r="O26" s="462">
        <f t="shared" si="6"/>
        <v>1</v>
      </c>
      <c r="P26" s="49">
        <f t="shared" si="7"/>
        <v>1</v>
      </c>
      <c r="Q26" s="512" t="s">
        <v>101</v>
      </c>
      <c r="R26" s="26">
        <f t="shared" si="8"/>
        <v>1</v>
      </c>
      <c r="S26" s="49">
        <f t="shared" si="9"/>
        <v>1</v>
      </c>
      <c r="T26" s="506" t="s">
        <v>99</v>
      </c>
      <c r="U26" s="26">
        <f t="shared" si="10"/>
        <v>5</v>
      </c>
      <c r="V26" s="49">
        <f t="shared" si="11"/>
        <v>5</v>
      </c>
      <c r="W26" s="180" t="s">
        <v>101</v>
      </c>
      <c r="X26" s="26">
        <f t="shared" si="12"/>
        <v>1</v>
      </c>
      <c r="Y26" s="26">
        <f t="shared" si="13"/>
        <v>1</v>
      </c>
      <c r="Z26" s="510" t="s">
        <v>99</v>
      </c>
      <c r="AA26" s="462">
        <f t="shared" si="14"/>
        <v>5</v>
      </c>
      <c r="AB26" s="26">
        <f t="shared" si="15"/>
        <v>5</v>
      </c>
      <c r="AC26" s="510" t="s">
        <v>99</v>
      </c>
      <c r="AD26" s="462">
        <f t="shared" si="16"/>
        <v>5</v>
      </c>
      <c r="AE26" s="26">
        <f t="shared" si="17"/>
        <v>5</v>
      </c>
      <c r="AF26" s="512" t="s">
        <v>99</v>
      </c>
      <c r="AG26" s="26">
        <f t="shared" si="18"/>
        <v>5</v>
      </c>
      <c r="AH26" s="49">
        <f t="shared" si="19"/>
        <v>5</v>
      </c>
      <c r="AI26" s="506" t="s">
        <v>99</v>
      </c>
      <c r="AJ26" s="26">
        <f t="shared" si="20"/>
        <v>5</v>
      </c>
      <c r="AK26" s="49">
        <f t="shared" si="21"/>
        <v>5</v>
      </c>
      <c r="AL26" s="180" t="s">
        <v>101</v>
      </c>
      <c r="AM26" s="26">
        <f t="shared" si="22"/>
        <v>1</v>
      </c>
      <c r="AN26" s="26">
        <f t="shared" si="23"/>
        <v>1</v>
      </c>
      <c r="AO26" s="180" t="s">
        <v>99</v>
      </c>
      <c r="AP26" s="26">
        <f t="shared" si="24"/>
        <v>5</v>
      </c>
      <c r="AQ26" s="26">
        <f t="shared" si="25"/>
        <v>5</v>
      </c>
      <c r="AR26" s="510" t="s">
        <v>99</v>
      </c>
      <c r="AS26" s="26">
        <f t="shared" si="26"/>
        <v>5</v>
      </c>
      <c r="AT26" s="49">
        <f t="shared" si="27"/>
        <v>5</v>
      </c>
      <c r="AU26" s="512" t="s">
        <v>99</v>
      </c>
      <c r="AV26" s="26">
        <f t="shared" si="28"/>
        <v>5</v>
      </c>
      <c r="AW26" s="49">
        <f t="shared" si="29"/>
        <v>5</v>
      </c>
      <c r="AX26" s="506" t="s">
        <v>100</v>
      </c>
      <c r="AY26" s="26">
        <f t="shared" si="30"/>
        <v>3</v>
      </c>
      <c r="AZ26" s="49">
        <f t="shared" si="31"/>
        <v>3</v>
      </c>
      <c r="BA26" s="180" t="s">
        <v>100</v>
      </c>
      <c r="BB26" s="26">
        <f t="shared" si="32"/>
        <v>3</v>
      </c>
      <c r="BC26" s="26">
        <f t="shared" si="33"/>
        <v>3</v>
      </c>
      <c r="BD26" s="180" t="s">
        <v>100</v>
      </c>
      <c r="BE26" s="26">
        <f t="shared" si="34"/>
        <v>3</v>
      </c>
      <c r="BF26" s="26">
        <f t="shared" si="35"/>
        <v>3</v>
      </c>
      <c r="BG26" s="180" t="s">
        <v>99</v>
      </c>
      <c r="BH26" s="26">
        <f t="shared" si="36"/>
        <v>5</v>
      </c>
      <c r="BI26" s="49">
        <f t="shared" si="37"/>
        <v>5</v>
      </c>
      <c r="BJ26" s="512" t="s">
        <v>99</v>
      </c>
      <c r="BK26" s="26">
        <f t="shared" si="38"/>
        <v>5</v>
      </c>
      <c r="BL26" s="26">
        <f t="shared" si="39"/>
        <v>5</v>
      </c>
      <c r="BM26" s="27"/>
      <c r="BN26" s="17"/>
    </row>
    <row r="27" spans="1:66" ht="30" customHeight="1">
      <c r="A27" s="870" t="s">
        <v>138</v>
      </c>
      <c r="B27" s="50" t="s">
        <v>158</v>
      </c>
      <c r="C27" s="57" t="s">
        <v>92</v>
      </c>
      <c r="D27" s="442">
        <f>'Sect. 12a'!D26</f>
        <v>0</v>
      </c>
      <c r="E27" s="506"/>
      <c r="F27" s="26">
        <f aca="true" t="shared" si="40" ref="F27:F30">IF(E27="H",5,IF(E27="M",3,1))</f>
        <v>1</v>
      </c>
      <c r="G27" s="49">
        <f aca="true" t="shared" si="41" ref="G27:G30">$D27*F27</f>
        <v>0</v>
      </c>
      <c r="H27" s="180"/>
      <c r="I27" s="26">
        <f aca="true" t="shared" si="42" ref="I27:I30">IF(H27="H",5,IF(H27="M",3,1))</f>
        <v>1</v>
      </c>
      <c r="J27" s="49">
        <f aca="true" t="shared" si="43" ref="J27:J30">$D27*I27</f>
        <v>0</v>
      </c>
      <c r="K27" s="180"/>
      <c r="L27" s="26">
        <f aca="true" t="shared" si="44" ref="L27:L30">IF(K27="H",5,IF(K27="M",3,1))</f>
        <v>1</v>
      </c>
      <c r="M27" s="49">
        <f aca="true" t="shared" si="45" ref="M27:M30">$D27*L27</f>
        <v>0</v>
      </c>
      <c r="N27" s="510"/>
      <c r="O27" s="462">
        <f t="shared" si="6"/>
        <v>1</v>
      </c>
      <c r="P27" s="49">
        <f t="shared" si="7"/>
        <v>0</v>
      </c>
      <c r="Q27" s="512"/>
      <c r="R27" s="26">
        <f t="shared" si="8"/>
        <v>1</v>
      </c>
      <c r="S27" s="49">
        <f t="shared" si="9"/>
        <v>0</v>
      </c>
      <c r="T27" s="506"/>
      <c r="U27" s="26">
        <f t="shared" si="10"/>
        <v>1</v>
      </c>
      <c r="V27" s="49">
        <f t="shared" si="11"/>
        <v>0</v>
      </c>
      <c r="W27" s="180"/>
      <c r="X27" s="26">
        <f t="shared" si="12"/>
        <v>1</v>
      </c>
      <c r="Y27" s="49">
        <f t="shared" si="13"/>
        <v>0</v>
      </c>
      <c r="Z27" s="510"/>
      <c r="AA27" s="462">
        <f t="shared" si="14"/>
        <v>1</v>
      </c>
      <c r="AB27" s="49">
        <f t="shared" si="15"/>
        <v>0</v>
      </c>
      <c r="AC27" s="510"/>
      <c r="AD27" s="462">
        <f t="shared" si="16"/>
        <v>1</v>
      </c>
      <c r="AE27" s="26">
        <f t="shared" si="17"/>
        <v>0</v>
      </c>
      <c r="AF27" s="512"/>
      <c r="AG27" s="26">
        <f t="shared" si="18"/>
        <v>1</v>
      </c>
      <c r="AH27" s="49">
        <f t="shared" si="19"/>
        <v>0</v>
      </c>
      <c r="AI27" s="506"/>
      <c r="AJ27" s="26">
        <f>IF(AI27="H",5,IF(AI27="M",3,1))</f>
        <v>1</v>
      </c>
      <c r="AK27" s="26">
        <f t="shared" si="21"/>
        <v>0</v>
      </c>
      <c r="AL27" s="180"/>
      <c r="AM27" s="26">
        <f>IF(AL27="H",5,IF(AL27="M",3,1))</f>
        <v>1</v>
      </c>
      <c r="AN27" s="26">
        <f t="shared" si="23"/>
        <v>0</v>
      </c>
      <c r="AO27" s="180"/>
      <c r="AP27" s="26">
        <f>IF(AO27="H",5,IF(AO27="M",3,1))</f>
        <v>1</v>
      </c>
      <c r="AQ27" s="26">
        <f t="shared" si="25"/>
        <v>0</v>
      </c>
      <c r="AR27" s="510"/>
      <c r="AS27" s="26">
        <f t="shared" si="26"/>
        <v>1</v>
      </c>
      <c r="AT27" s="49">
        <f t="shared" si="27"/>
        <v>0</v>
      </c>
      <c r="AU27" s="512"/>
      <c r="AV27" s="26">
        <f t="shared" si="28"/>
        <v>1</v>
      </c>
      <c r="AW27" s="49">
        <f t="shared" si="29"/>
        <v>0</v>
      </c>
      <c r="AX27" s="506"/>
      <c r="AY27" s="26">
        <f t="shared" si="30"/>
        <v>1</v>
      </c>
      <c r="AZ27" s="49">
        <f t="shared" si="31"/>
        <v>0</v>
      </c>
      <c r="BA27" s="180"/>
      <c r="BB27" s="26">
        <f t="shared" si="32"/>
        <v>1</v>
      </c>
      <c r="BC27" s="49">
        <f t="shared" si="33"/>
        <v>0</v>
      </c>
      <c r="BD27" s="180"/>
      <c r="BE27" s="26">
        <f t="shared" si="34"/>
        <v>1</v>
      </c>
      <c r="BF27" s="49">
        <f t="shared" si="35"/>
        <v>0</v>
      </c>
      <c r="BG27" s="180"/>
      <c r="BH27" s="26">
        <f t="shared" si="36"/>
        <v>1</v>
      </c>
      <c r="BI27" s="49">
        <f t="shared" si="37"/>
        <v>0</v>
      </c>
      <c r="BJ27" s="512"/>
      <c r="BK27" s="26">
        <f t="shared" si="38"/>
        <v>1</v>
      </c>
      <c r="BL27" s="49">
        <f t="shared" si="39"/>
        <v>0</v>
      </c>
      <c r="BM27" s="27"/>
      <c r="BN27" s="17"/>
    </row>
    <row r="28" spans="1:66" ht="30" customHeight="1">
      <c r="A28" s="870"/>
      <c r="B28" s="50" t="s">
        <v>159</v>
      </c>
      <c r="C28" s="57" t="s">
        <v>92</v>
      </c>
      <c r="D28" s="442">
        <f>'Sect. 12a'!D27</f>
        <v>0</v>
      </c>
      <c r="E28" s="506"/>
      <c r="F28" s="26">
        <f t="shared" si="40"/>
        <v>1</v>
      </c>
      <c r="G28" s="49">
        <f t="shared" si="41"/>
        <v>0</v>
      </c>
      <c r="H28" s="180"/>
      <c r="I28" s="26">
        <f t="shared" si="42"/>
        <v>1</v>
      </c>
      <c r="J28" s="49">
        <f t="shared" si="43"/>
        <v>0</v>
      </c>
      <c r="K28" s="180"/>
      <c r="L28" s="26">
        <f t="shared" si="44"/>
        <v>1</v>
      </c>
      <c r="M28" s="49">
        <f t="shared" si="45"/>
        <v>0</v>
      </c>
      <c r="N28" s="510"/>
      <c r="O28" s="462">
        <f t="shared" si="6"/>
        <v>1</v>
      </c>
      <c r="P28" s="49">
        <f t="shared" si="7"/>
        <v>0</v>
      </c>
      <c r="Q28" s="512"/>
      <c r="R28" s="26">
        <f t="shared" si="8"/>
        <v>1</v>
      </c>
      <c r="S28" s="49">
        <f t="shared" si="9"/>
        <v>0</v>
      </c>
      <c r="T28" s="506"/>
      <c r="U28" s="26">
        <f t="shared" si="10"/>
        <v>1</v>
      </c>
      <c r="V28" s="49">
        <f t="shared" si="11"/>
        <v>0</v>
      </c>
      <c r="W28" s="180"/>
      <c r="X28" s="26">
        <f t="shared" si="12"/>
        <v>1</v>
      </c>
      <c r="Y28" s="49">
        <f t="shared" si="13"/>
        <v>0</v>
      </c>
      <c r="Z28" s="510"/>
      <c r="AA28" s="462">
        <f t="shared" si="14"/>
        <v>1</v>
      </c>
      <c r="AB28" s="49">
        <f t="shared" si="15"/>
        <v>0</v>
      </c>
      <c r="AC28" s="510"/>
      <c r="AD28" s="462">
        <f t="shared" si="16"/>
        <v>1</v>
      </c>
      <c r="AE28" s="26">
        <f t="shared" si="17"/>
        <v>0</v>
      </c>
      <c r="AF28" s="512"/>
      <c r="AG28" s="26">
        <f t="shared" si="18"/>
        <v>1</v>
      </c>
      <c r="AH28" s="49">
        <f t="shared" si="19"/>
        <v>0</v>
      </c>
      <c r="AI28" s="506"/>
      <c r="AJ28" s="26">
        <f>IF(AI28="H",5,IF(AI28="M",3,1))</f>
        <v>1</v>
      </c>
      <c r="AK28" s="26">
        <f t="shared" si="21"/>
        <v>0</v>
      </c>
      <c r="AL28" s="180"/>
      <c r="AM28" s="26">
        <f>IF(AL28="H",5,IF(AL28="M",3,1))</f>
        <v>1</v>
      </c>
      <c r="AN28" s="26">
        <f t="shared" si="23"/>
        <v>0</v>
      </c>
      <c r="AO28" s="180"/>
      <c r="AP28" s="26">
        <f>IF(AO28="H",5,IF(AO28="M",3,1))</f>
        <v>1</v>
      </c>
      <c r="AQ28" s="26">
        <f t="shared" si="25"/>
        <v>0</v>
      </c>
      <c r="AR28" s="510"/>
      <c r="AS28" s="26">
        <f t="shared" si="26"/>
        <v>1</v>
      </c>
      <c r="AT28" s="49">
        <f t="shared" si="27"/>
        <v>0</v>
      </c>
      <c r="AU28" s="512"/>
      <c r="AV28" s="26">
        <f t="shared" si="28"/>
        <v>1</v>
      </c>
      <c r="AW28" s="49">
        <f t="shared" si="29"/>
        <v>0</v>
      </c>
      <c r="AX28" s="506"/>
      <c r="AY28" s="26">
        <f t="shared" si="30"/>
        <v>1</v>
      </c>
      <c r="AZ28" s="49">
        <f t="shared" si="31"/>
        <v>0</v>
      </c>
      <c r="BA28" s="180"/>
      <c r="BB28" s="26">
        <f t="shared" si="32"/>
        <v>1</v>
      </c>
      <c r="BC28" s="49">
        <f t="shared" si="33"/>
        <v>0</v>
      </c>
      <c r="BD28" s="180"/>
      <c r="BE28" s="26">
        <f t="shared" si="34"/>
        <v>1</v>
      </c>
      <c r="BF28" s="49">
        <f t="shared" si="35"/>
        <v>0</v>
      </c>
      <c r="BG28" s="180"/>
      <c r="BH28" s="26">
        <f t="shared" si="36"/>
        <v>1</v>
      </c>
      <c r="BI28" s="49">
        <f t="shared" si="37"/>
        <v>0</v>
      </c>
      <c r="BJ28" s="512"/>
      <c r="BK28" s="26">
        <f t="shared" si="38"/>
        <v>1</v>
      </c>
      <c r="BL28" s="49">
        <f t="shared" si="39"/>
        <v>0</v>
      </c>
      <c r="BM28" s="28"/>
      <c r="BN28" s="17"/>
    </row>
    <row r="29" spans="1:66" ht="30" customHeight="1">
      <c r="A29" s="870"/>
      <c r="B29" s="50" t="s">
        <v>160</v>
      </c>
      <c r="C29" s="57" t="s">
        <v>92</v>
      </c>
      <c r="D29" s="442">
        <f>'Sect. 12a'!D28</f>
        <v>0</v>
      </c>
      <c r="E29" s="506"/>
      <c r="F29" s="26">
        <f t="shared" si="40"/>
        <v>1</v>
      </c>
      <c r="G29" s="49">
        <f t="shared" si="41"/>
        <v>0</v>
      </c>
      <c r="H29" s="180"/>
      <c r="I29" s="26">
        <f t="shared" si="42"/>
        <v>1</v>
      </c>
      <c r="J29" s="49">
        <f t="shared" si="43"/>
        <v>0</v>
      </c>
      <c r="K29" s="180"/>
      <c r="L29" s="26">
        <f t="shared" si="44"/>
        <v>1</v>
      </c>
      <c r="M29" s="49">
        <f t="shared" si="45"/>
        <v>0</v>
      </c>
      <c r="N29" s="510"/>
      <c r="O29" s="462">
        <f t="shared" si="6"/>
        <v>1</v>
      </c>
      <c r="P29" s="49">
        <f t="shared" si="7"/>
        <v>0</v>
      </c>
      <c r="Q29" s="512"/>
      <c r="R29" s="26">
        <f t="shared" si="8"/>
        <v>1</v>
      </c>
      <c r="S29" s="49">
        <f t="shared" si="9"/>
        <v>0</v>
      </c>
      <c r="T29" s="506"/>
      <c r="U29" s="26">
        <f t="shared" si="10"/>
        <v>1</v>
      </c>
      <c r="V29" s="49">
        <f t="shared" si="11"/>
        <v>0</v>
      </c>
      <c r="W29" s="180"/>
      <c r="X29" s="26">
        <f t="shared" si="12"/>
        <v>1</v>
      </c>
      <c r="Y29" s="49">
        <f t="shared" si="13"/>
        <v>0</v>
      </c>
      <c r="Z29" s="510"/>
      <c r="AA29" s="462">
        <f t="shared" si="14"/>
        <v>1</v>
      </c>
      <c r="AB29" s="49">
        <f t="shared" si="15"/>
        <v>0</v>
      </c>
      <c r="AC29" s="510"/>
      <c r="AD29" s="462">
        <f t="shared" si="16"/>
        <v>1</v>
      </c>
      <c r="AE29" s="26">
        <f t="shared" si="17"/>
        <v>0</v>
      </c>
      <c r="AF29" s="512"/>
      <c r="AG29" s="26">
        <f t="shared" si="18"/>
        <v>1</v>
      </c>
      <c r="AH29" s="49">
        <f t="shared" si="19"/>
        <v>0</v>
      </c>
      <c r="AI29" s="506"/>
      <c r="AJ29" s="26">
        <f>IF(AI29="H",5,IF(AI29="M",3,1))</f>
        <v>1</v>
      </c>
      <c r="AK29" s="26">
        <f t="shared" si="21"/>
        <v>0</v>
      </c>
      <c r="AL29" s="180"/>
      <c r="AM29" s="26">
        <f>IF(AL29="H",5,IF(AL29="M",3,1))</f>
        <v>1</v>
      </c>
      <c r="AN29" s="26">
        <f t="shared" si="23"/>
        <v>0</v>
      </c>
      <c r="AO29" s="180"/>
      <c r="AP29" s="26">
        <f>IF(AO29="H",5,IF(AO29="M",3,1))</f>
        <v>1</v>
      </c>
      <c r="AQ29" s="26">
        <f t="shared" si="25"/>
        <v>0</v>
      </c>
      <c r="AR29" s="510"/>
      <c r="AS29" s="26">
        <f t="shared" si="26"/>
        <v>1</v>
      </c>
      <c r="AT29" s="49">
        <f t="shared" si="27"/>
        <v>0</v>
      </c>
      <c r="AU29" s="512"/>
      <c r="AV29" s="26">
        <f t="shared" si="28"/>
        <v>1</v>
      </c>
      <c r="AW29" s="49">
        <f t="shared" si="29"/>
        <v>0</v>
      </c>
      <c r="AX29" s="506"/>
      <c r="AY29" s="26">
        <f t="shared" si="30"/>
        <v>1</v>
      </c>
      <c r="AZ29" s="49">
        <f t="shared" si="31"/>
        <v>0</v>
      </c>
      <c r="BA29" s="180"/>
      <c r="BB29" s="26">
        <f t="shared" si="32"/>
        <v>1</v>
      </c>
      <c r="BC29" s="49">
        <f t="shared" si="33"/>
        <v>0</v>
      </c>
      <c r="BD29" s="180"/>
      <c r="BE29" s="26">
        <f t="shared" si="34"/>
        <v>1</v>
      </c>
      <c r="BF29" s="49">
        <f t="shared" si="35"/>
        <v>0</v>
      </c>
      <c r="BG29" s="180"/>
      <c r="BH29" s="26">
        <f t="shared" si="36"/>
        <v>1</v>
      </c>
      <c r="BI29" s="49">
        <f t="shared" si="37"/>
        <v>0</v>
      </c>
      <c r="BJ29" s="512"/>
      <c r="BK29" s="26">
        <f t="shared" si="38"/>
        <v>1</v>
      </c>
      <c r="BL29" s="49">
        <f t="shared" si="39"/>
        <v>0</v>
      </c>
      <c r="BM29" s="28"/>
      <c r="BN29" s="17"/>
    </row>
    <row r="30" spans="1:66" ht="30" customHeight="1">
      <c r="A30" s="870"/>
      <c r="B30" s="66" t="s">
        <v>161</v>
      </c>
      <c r="C30" s="67" t="s">
        <v>92</v>
      </c>
      <c r="D30" s="443">
        <f>'Sect. 12a'!D29</f>
        <v>0</v>
      </c>
      <c r="E30" s="515"/>
      <c r="F30" s="68">
        <f t="shared" si="40"/>
        <v>1</v>
      </c>
      <c r="G30" s="70">
        <f t="shared" si="41"/>
        <v>0</v>
      </c>
      <c r="H30" s="516"/>
      <c r="I30" s="68">
        <f t="shared" si="42"/>
        <v>1</v>
      </c>
      <c r="J30" s="70">
        <f t="shared" si="43"/>
        <v>0</v>
      </c>
      <c r="K30" s="516"/>
      <c r="L30" s="68">
        <f t="shared" si="44"/>
        <v>1</v>
      </c>
      <c r="M30" s="70">
        <f t="shared" si="45"/>
        <v>0</v>
      </c>
      <c r="N30" s="517"/>
      <c r="O30" s="500">
        <f t="shared" si="6"/>
        <v>1</v>
      </c>
      <c r="P30" s="70">
        <f t="shared" si="7"/>
        <v>0</v>
      </c>
      <c r="Q30" s="518"/>
      <c r="R30" s="68">
        <f t="shared" si="8"/>
        <v>1</v>
      </c>
      <c r="S30" s="70">
        <f t="shared" si="9"/>
        <v>0</v>
      </c>
      <c r="T30" s="515"/>
      <c r="U30" s="68">
        <f t="shared" si="10"/>
        <v>1</v>
      </c>
      <c r="V30" s="70">
        <f t="shared" si="11"/>
        <v>0</v>
      </c>
      <c r="W30" s="516"/>
      <c r="X30" s="68">
        <f t="shared" si="12"/>
        <v>1</v>
      </c>
      <c r="Y30" s="70">
        <f t="shared" si="13"/>
        <v>0</v>
      </c>
      <c r="Z30" s="517"/>
      <c r="AA30" s="500">
        <f t="shared" si="14"/>
        <v>1</v>
      </c>
      <c r="AB30" s="70">
        <f t="shared" si="15"/>
        <v>0</v>
      </c>
      <c r="AC30" s="517"/>
      <c r="AD30" s="462">
        <f t="shared" si="16"/>
        <v>1</v>
      </c>
      <c r="AE30" s="26">
        <f t="shared" si="17"/>
        <v>0</v>
      </c>
      <c r="AF30" s="518"/>
      <c r="AG30" s="68">
        <f t="shared" si="18"/>
        <v>1</v>
      </c>
      <c r="AH30" s="70">
        <f t="shared" si="19"/>
        <v>0</v>
      </c>
      <c r="AI30" s="515"/>
      <c r="AJ30" s="68">
        <f>IF(AI30="H",5,IF(AI30="M",3,1))</f>
        <v>1</v>
      </c>
      <c r="AK30" s="68">
        <f t="shared" si="21"/>
        <v>0</v>
      </c>
      <c r="AL30" s="516"/>
      <c r="AM30" s="68">
        <f>IF(AL30="H",5,IF(AL30="M",3,1))</f>
        <v>1</v>
      </c>
      <c r="AN30" s="68">
        <f t="shared" si="23"/>
        <v>0</v>
      </c>
      <c r="AO30" s="516"/>
      <c r="AP30" s="68">
        <f>IF(AO30="H",5,IF(AO30="M",3,1))</f>
        <v>1</v>
      </c>
      <c r="AQ30" s="68">
        <f t="shared" si="25"/>
        <v>0</v>
      </c>
      <c r="AR30" s="517"/>
      <c r="AS30" s="26">
        <f t="shared" si="26"/>
        <v>1</v>
      </c>
      <c r="AT30" s="49">
        <f t="shared" si="27"/>
        <v>0</v>
      </c>
      <c r="AU30" s="518"/>
      <c r="AV30" s="68">
        <f t="shared" si="28"/>
        <v>1</v>
      </c>
      <c r="AW30" s="70">
        <f t="shared" si="29"/>
        <v>0</v>
      </c>
      <c r="AX30" s="515"/>
      <c r="AY30" s="68">
        <f t="shared" si="30"/>
        <v>1</v>
      </c>
      <c r="AZ30" s="70">
        <f t="shared" si="31"/>
        <v>0</v>
      </c>
      <c r="BA30" s="516"/>
      <c r="BB30" s="68">
        <f t="shared" si="32"/>
        <v>1</v>
      </c>
      <c r="BC30" s="70">
        <f t="shared" si="33"/>
        <v>0</v>
      </c>
      <c r="BD30" s="516"/>
      <c r="BE30" s="68">
        <f t="shared" si="34"/>
        <v>1</v>
      </c>
      <c r="BF30" s="70">
        <f t="shared" si="35"/>
        <v>0</v>
      </c>
      <c r="BG30" s="516"/>
      <c r="BH30" s="68">
        <f t="shared" si="36"/>
        <v>1</v>
      </c>
      <c r="BI30" s="70">
        <f t="shared" si="37"/>
        <v>0</v>
      </c>
      <c r="BJ30" s="518"/>
      <c r="BK30" s="68">
        <f t="shared" si="38"/>
        <v>1</v>
      </c>
      <c r="BL30" s="70">
        <f t="shared" si="39"/>
        <v>0</v>
      </c>
      <c r="BM30" s="28"/>
      <c r="BN30" s="17"/>
    </row>
    <row r="31" spans="1:66" ht="30" customHeight="1">
      <c r="A31" s="58"/>
      <c r="B31" s="71"/>
      <c r="C31" s="79" t="s">
        <v>164</v>
      </c>
      <c r="D31" s="444" t="str">
        <f>'Sect. 12a'!D30</f>
        <v>200</v>
      </c>
      <c r="E31" s="72">
        <f>G31</f>
        <v>752</v>
      </c>
      <c r="F31" s="73"/>
      <c r="G31" s="45">
        <f>SUM(G6:G30)</f>
        <v>752</v>
      </c>
      <c r="H31" s="74">
        <f>J31</f>
        <v>524</v>
      </c>
      <c r="I31" s="75"/>
      <c r="J31" s="45">
        <f>SUM(J6:J30)</f>
        <v>524</v>
      </c>
      <c r="K31" s="74">
        <f>M31</f>
        <v>876</v>
      </c>
      <c r="L31" s="75"/>
      <c r="M31" s="45">
        <f>SUM(M6:M30)</f>
        <v>876</v>
      </c>
      <c r="N31" s="495">
        <f>P31</f>
        <v>714</v>
      </c>
      <c r="O31" s="77"/>
      <c r="P31" s="78">
        <f>SUM(P6:P30)</f>
        <v>714</v>
      </c>
      <c r="Q31" s="76">
        <f>S31</f>
        <v>634</v>
      </c>
      <c r="R31" s="77"/>
      <c r="S31" s="78">
        <f>SUM(S6:S30)</f>
        <v>634</v>
      </c>
      <c r="T31" s="72">
        <f>V31</f>
        <v>562</v>
      </c>
      <c r="U31" s="73"/>
      <c r="V31" s="45">
        <f>SUM(V6:V30)</f>
        <v>562</v>
      </c>
      <c r="W31" s="74">
        <f>Y31</f>
        <v>498</v>
      </c>
      <c r="X31" s="75"/>
      <c r="Y31" s="45">
        <f>SUM(Y6:Y30)</f>
        <v>498</v>
      </c>
      <c r="Z31" s="495">
        <f>AB31</f>
        <v>682</v>
      </c>
      <c r="AA31" s="77"/>
      <c r="AB31" s="45">
        <f>SUM(AB6:AB30)</f>
        <v>682</v>
      </c>
      <c r="AC31" s="495">
        <f>AE31</f>
        <v>534</v>
      </c>
      <c r="AD31" s="505"/>
      <c r="AE31" s="497">
        <f>SUM(AE6:AE30)</f>
        <v>534</v>
      </c>
      <c r="AF31" s="76">
        <f>AH31</f>
        <v>454</v>
      </c>
      <c r="AG31" s="77"/>
      <c r="AH31" s="78">
        <f>SUM(AH6:AH30)</f>
        <v>454</v>
      </c>
      <c r="AI31" s="72">
        <f>AK31</f>
        <v>522</v>
      </c>
      <c r="AJ31" s="73"/>
      <c r="AK31" s="45">
        <f>SUM(AK6:AK30)</f>
        <v>522</v>
      </c>
      <c r="AL31" s="74">
        <f>AN31</f>
        <v>746</v>
      </c>
      <c r="AM31" s="75"/>
      <c r="AN31" s="45">
        <f>SUM(AN6:AN30)</f>
        <v>746</v>
      </c>
      <c r="AO31" s="74">
        <f>AQ31</f>
        <v>472</v>
      </c>
      <c r="AP31" s="75"/>
      <c r="AQ31" s="45">
        <f>SUM(AQ6:AQ30)</f>
        <v>472</v>
      </c>
      <c r="AR31" s="495">
        <f>AT31</f>
        <v>614</v>
      </c>
      <c r="AS31" s="499"/>
      <c r="AT31" s="498">
        <f>SUM(AT6:AT30)</f>
        <v>614</v>
      </c>
      <c r="AU31" s="76">
        <f>AW31</f>
        <v>414</v>
      </c>
      <c r="AV31" s="77"/>
      <c r="AW31" s="78">
        <f>SUM(AW6:AW30)</f>
        <v>414</v>
      </c>
      <c r="AX31" s="72">
        <f>AZ31</f>
        <v>670</v>
      </c>
      <c r="AY31" s="73"/>
      <c r="AZ31" s="45">
        <f>SUM(AZ6:AZ30)</f>
        <v>670</v>
      </c>
      <c r="BA31" s="74">
        <f>BC31</f>
        <v>690</v>
      </c>
      <c r="BB31" s="75"/>
      <c r="BC31" s="45">
        <f>SUM(BC6:BC30)</f>
        <v>690</v>
      </c>
      <c r="BD31" s="74">
        <f>BF31</f>
        <v>640</v>
      </c>
      <c r="BE31" s="75"/>
      <c r="BF31" s="45">
        <f>SUM(BF6:BF30)</f>
        <v>640</v>
      </c>
      <c r="BG31" s="74">
        <f>BI31</f>
        <v>594</v>
      </c>
      <c r="BH31" s="42"/>
      <c r="BI31" s="49">
        <f>SUM(BI6:BI30)</f>
        <v>594</v>
      </c>
      <c r="BJ31" s="76">
        <f>BL31</f>
        <v>764</v>
      </c>
      <c r="BK31" s="42"/>
      <c r="BL31" s="26">
        <f>SUM(BL6:BL30)</f>
        <v>764</v>
      </c>
      <c r="BM31" s="28"/>
      <c r="BN31" s="17"/>
    </row>
    <row r="32" spans="1:145" s="93" customFormat="1" ht="6" customHeight="1">
      <c r="A32" s="130"/>
      <c r="B32" s="131"/>
      <c r="C32" s="346"/>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548"/>
      <c r="BK32" s="547"/>
      <c r="BL32" s="255"/>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row>
    <row r="33" spans="3:65" s="231" customFormat="1" ht="20.1" customHeight="1">
      <c r="C33" s="889" t="s">
        <v>587</v>
      </c>
      <c r="D33" s="445"/>
      <c r="E33" s="847" t="s">
        <v>171</v>
      </c>
      <c r="F33" s="848"/>
      <c r="G33" s="848"/>
      <c r="H33" s="848"/>
      <c r="I33" s="848"/>
      <c r="J33" s="848"/>
      <c r="K33" s="848"/>
      <c r="L33" s="848"/>
      <c r="M33" s="848"/>
      <c r="N33" s="848"/>
      <c r="O33" s="848"/>
      <c r="P33" s="848"/>
      <c r="Q33" s="848"/>
      <c r="R33" s="455"/>
      <c r="S33" s="455"/>
      <c r="T33" s="847" t="s">
        <v>172</v>
      </c>
      <c r="U33" s="848"/>
      <c r="V33" s="848"/>
      <c r="W33" s="848"/>
      <c r="X33" s="848"/>
      <c r="Y33" s="848"/>
      <c r="Z33" s="848"/>
      <c r="AA33" s="848"/>
      <c r="AB33" s="848"/>
      <c r="AC33" s="848"/>
      <c r="AD33" s="848"/>
      <c r="AE33" s="848"/>
      <c r="AF33" s="848"/>
      <c r="AG33" s="455"/>
      <c r="AH33" s="455"/>
      <c r="AI33" s="847" t="s">
        <v>173</v>
      </c>
      <c r="AJ33" s="848"/>
      <c r="AK33" s="848"/>
      <c r="AL33" s="848"/>
      <c r="AM33" s="848"/>
      <c r="AN33" s="848"/>
      <c r="AO33" s="848"/>
      <c r="AP33" s="848"/>
      <c r="AQ33" s="848"/>
      <c r="AR33" s="848"/>
      <c r="AS33" s="848"/>
      <c r="AT33" s="848"/>
      <c r="AU33" s="848"/>
      <c r="AV33" s="455"/>
      <c r="AW33" s="455"/>
      <c r="AX33" s="847" t="s">
        <v>174</v>
      </c>
      <c r="AY33" s="848"/>
      <c r="AZ33" s="848"/>
      <c r="BA33" s="848"/>
      <c r="BB33" s="848"/>
      <c r="BC33" s="848"/>
      <c r="BD33" s="848"/>
      <c r="BE33" s="848"/>
      <c r="BF33" s="848"/>
      <c r="BG33" s="848"/>
      <c r="BH33" s="848"/>
      <c r="BI33" s="848"/>
      <c r="BJ33" s="857"/>
      <c r="BK33" s="456"/>
      <c r="BL33" s="456"/>
      <c r="BM33" s="457"/>
    </row>
    <row r="34" spans="3:65" s="231" customFormat="1" ht="20.1" customHeight="1">
      <c r="C34" s="889"/>
      <c r="D34" s="445"/>
      <c r="E34" s="849" t="s">
        <v>183</v>
      </c>
      <c r="F34" s="850"/>
      <c r="G34" s="850"/>
      <c r="H34" s="849" t="s">
        <v>184</v>
      </c>
      <c r="I34" s="850"/>
      <c r="J34" s="850"/>
      <c r="K34" s="849" t="s">
        <v>185</v>
      </c>
      <c r="L34" s="850"/>
      <c r="M34" s="850"/>
      <c r="N34" s="849" t="s">
        <v>186</v>
      </c>
      <c r="O34" s="850"/>
      <c r="P34" s="851"/>
      <c r="Q34" s="849" t="s">
        <v>187</v>
      </c>
      <c r="R34" s="850"/>
      <c r="S34" s="851"/>
      <c r="T34" s="849" t="s">
        <v>183</v>
      </c>
      <c r="U34" s="850"/>
      <c r="V34" s="850"/>
      <c r="W34" s="849" t="s">
        <v>184</v>
      </c>
      <c r="X34" s="850"/>
      <c r="Y34" s="850"/>
      <c r="Z34" s="849" t="s">
        <v>185</v>
      </c>
      <c r="AA34" s="850"/>
      <c r="AB34" s="850"/>
      <c r="AC34" s="849" t="s">
        <v>186</v>
      </c>
      <c r="AD34" s="850"/>
      <c r="AE34" s="851"/>
      <c r="AF34" s="849" t="s">
        <v>187</v>
      </c>
      <c r="AG34" s="850"/>
      <c r="AH34" s="851"/>
      <c r="AI34" s="849" t="s">
        <v>183</v>
      </c>
      <c r="AJ34" s="850"/>
      <c r="AK34" s="850"/>
      <c r="AL34" s="849" t="s">
        <v>184</v>
      </c>
      <c r="AM34" s="850"/>
      <c r="AN34" s="850"/>
      <c r="AO34" s="849" t="s">
        <v>185</v>
      </c>
      <c r="AP34" s="850"/>
      <c r="AQ34" s="850"/>
      <c r="AR34" s="849" t="s">
        <v>186</v>
      </c>
      <c r="AS34" s="850"/>
      <c r="AT34" s="851"/>
      <c r="AU34" s="849" t="s">
        <v>187</v>
      </c>
      <c r="AV34" s="850"/>
      <c r="AW34" s="851"/>
      <c r="AX34" s="849" t="s">
        <v>183</v>
      </c>
      <c r="AY34" s="850"/>
      <c r="AZ34" s="850"/>
      <c r="BA34" s="849" t="s">
        <v>184</v>
      </c>
      <c r="BB34" s="850"/>
      <c r="BC34" s="850"/>
      <c r="BD34" s="849" t="s">
        <v>185</v>
      </c>
      <c r="BE34" s="850"/>
      <c r="BF34" s="850"/>
      <c r="BG34" s="849" t="s">
        <v>186</v>
      </c>
      <c r="BH34" s="850"/>
      <c r="BI34" s="851"/>
      <c r="BJ34" s="849" t="s">
        <v>187</v>
      </c>
      <c r="BK34" s="850"/>
      <c r="BL34" s="851"/>
      <c r="BM34" s="458"/>
    </row>
    <row r="35" spans="3:65" s="231" customFormat="1" ht="30" customHeight="1">
      <c r="C35" s="459" t="s">
        <v>131</v>
      </c>
      <c r="D35" s="446"/>
      <c r="E35" s="904">
        <f>SUM(G6:G8)</f>
        <v>195</v>
      </c>
      <c r="F35" s="905"/>
      <c r="G35" s="905"/>
      <c r="H35" s="905">
        <f>SUM(J6:J8)</f>
        <v>255</v>
      </c>
      <c r="I35" s="905"/>
      <c r="J35" s="905"/>
      <c r="K35" s="905">
        <f>SUM(M6:M8)</f>
        <v>325</v>
      </c>
      <c r="L35" s="905"/>
      <c r="M35" s="905"/>
      <c r="N35" s="905">
        <f>SUM(P6:P8)</f>
        <v>325</v>
      </c>
      <c r="O35" s="905"/>
      <c r="P35" s="906"/>
      <c r="Q35" s="905">
        <f>SUM(S6:S8)</f>
        <v>295</v>
      </c>
      <c r="R35" s="905"/>
      <c r="S35" s="906"/>
      <c r="T35" s="904">
        <f>SUM(V6:V8)</f>
        <v>95</v>
      </c>
      <c r="U35" s="905"/>
      <c r="V35" s="905"/>
      <c r="W35" s="905">
        <f>SUM(Y6:Y8)</f>
        <v>175</v>
      </c>
      <c r="X35" s="905"/>
      <c r="Y35" s="905"/>
      <c r="Z35" s="905">
        <f>SUM(AB6:AB8)</f>
        <v>185</v>
      </c>
      <c r="AA35" s="905"/>
      <c r="AB35" s="905"/>
      <c r="AC35" s="905">
        <f>SUM(AE6:AE8)</f>
        <v>265</v>
      </c>
      <c r="AD35" s="905"/>
      <c r="AE35" s="906"/>
      <c r="AF35" s="905">
        <f>SUM(AH6:AH8)</f>
        <v>205</v>
      </c>
      <c r="AG35" s="905"/>
      <c r="AH35" s="906"/>
      <c r="AI35" s="904">
        <f>SUM(AK6:AK8)</f>
        <v>185</v>
      </c>
      <c r="AJ35" s="905"/>
      <c r="AK35" s="905"/>
      <c r="AL35" s="905">
        <f>SUM(AN6:AN8)</f>
        <v>145</v>
      </c>
      <c r="AM35" s="905"/>
      <c r="AN35" s="905"/>
      <c r="AO35" s="905">
        <f>SUM(AQ6:AQ8)</f>
        <v>65</v>
      </c>
      <c r="AP35" s="905"/>
      <c r="AQ35" s="905"/>
      <c r="AR35" s="905">
        <f>SUM(AT6:AT8)</f>
        <v>205</v>
      </c>
      <c r="AS35" s="905"/>
      <c r="AT35" s="906"/>
      <c r="AU35" s="905">
        <f>SUM(AW6:AW8)</f>
        <v>125</v>
      </c>
      <c r="AV35" s="905"/>
      <c r="AW35" s="906"/>
      <c r="AX35" s="904">
        <f>SUM(AZ6:AZ8)</f>
        <v>255</v>
      </c>
      <c r="AY35" s="905"/>
      <c r="AZ35" s="905"/>
      <c r="BA35" s="905">
        <f>SUM(BC6:BC8)</f>
        <v>235</v>
      </c>
      <c r="BB35" s="905"/>
      <c r="BC35" s="905"/>
      <c r="BD35" s="905">
        <f>SUM(BF6:BF8)</f>
        <v>155</v>
      </c>
      <c r="BE35" s="905"/>
      <c r="BF35" s="905"/>
      <c r="BG35" s="905">
        <f>SUM(BI6:BI8)</f>
        <v>325</v>
      </c>
      <c r="BH35" s="905"/>
      <c r="BI35" s="906"/>
      <c r="BJ35" s="905">
        <f>SUM(BL6:BL8)</f>
        <v>285</v>
      </c>
      <c r="BK35" s="905"/>
      <c r="BL35" s="906"/>
      <c r="BM35" s="458"/>
    </row>
    <row r="36" spans="3:65" s="231" customFormat="1" ht="30" customHeight="1">
      <c r="C36" s="460" t="s">
        <v>132</v>
      </c>
      <c r="D36" s="447"/>
      <c r="E36" s="909">
        <f>SUM(G9:G11)</f>
        <v>190</v>
      </c>
      <c r="F36" s="907"/>
      <c r="G36" s="907"/>
      <c r="H36" s="907">
        <f>SUM(J9:J11)</f>
        <v>110</v>
      </c>
      <c r="I36" s="907"/>
      <c r="J36" s="907"/>
      <c r="K36" s="907">
        <f>SUM(M9:M11)</f>
        <v>200</v>
      </c>
      <c r="L36" s="907"/>
      <c r="M36" s="907"/>
      <c r="N36" s="907">
        <f>SUM(P9:P11)</f>
        <v>120</v>
      </c>
      <c r="O36" s="907"/>
      <c r="P36" s="908"/>
      <c r="Q36" s="907">
        <f>SUM(S9:S11)</f>
        <v>170</v>
      </c>
      <c r="R36" s="907"/>
      <c r="S36" s="908"/>
      <c r="T36" s="909">
        <f>SUM(V9:V11)</f>
        <v>180</v>
      </c>
      <c r="U36" s="907"/>
      <c r="V36" s="907"/>
      <c r="W36" s="907">
        <f>SUM(Y9:Y11)</f>
        <v>110</v>
      </c>
      <c r="X36" s="907"/>
      <c r="Y36" s="907"/>
      <c r="Z36" s="907">
        <f>SUM(AB9:AB11)</f>
        <v>130</v>
      </c>
      <c r="AA36" s="907"/>
      <c r="AB36" s="907"/>
      <c r="AC36" s="907">
        <f>SUM(AE9:AE11)</f>
        <v>40</v>
      </c>
      <c r="AD36" s="907"/>
      <c r="AE36" s="908"/>
      <c r="AF36" s="907">
        <f>SUM(AH9:AH11)</f>
        <v>40</v>
      </c>
      <c r="AG36" s="907"/>
      <c r="AH36" s="908"/>
      <c r="AI36" s="909">
        <f>SUM(AK9:AK11)</f>
        <v>150</v>
      </c>
      <c r="AJ36" s="907"/>
      <c r="AK36" s="907"/>
      <c r="AL36" s="907">
        <f>SUM(AN9:AN11)</f>
        <v>200</v>
      </c>
      <c r="AM36" s="907"/>
      <c r="AN36" s="907"/>
      <c r="AO36" s="907">
        <f>SUM(AQ9:AQ11)</f>
        <v>110</v>
      </c>
      <c r="AP36" s="907"/>
      <c r="AQ36" s="907"/>
      <c r="AR36" s="907">
        <f>SUM(AT9:AT11)</f>
        <v>180</v>
      </c>
      <c r="AS36" s="907"/>
      <c r="AT36" s="908"/>
      <c r="AU36" s="907">
        <f>SUM(AW9:AW11)</f>
        <v>40</v>
      </c>
      <c r="AV36" s="907"/>
      <c r="AW36" s="908"/>
      <c r="AX36" s="909">
        <f>SUM(AZ9:AZ11)</f>
        <v>130</v>
      </c>
      <c r="AY36" s="907"/>
      <c r="AZ36" s="907"/>
      <c r="BA36" s="907">
        <f>SUM(BC9:BC11)</f>
        <v>80</v>
      </c>
      <c r="BB36" s="907"/>
      <c r="BC36" s="907"/>
      <c r="BD36" s="907">
        <f>SUM(BF9:BF11)</f>
        <v>200</v>
      </c>
      <c r="BE36" s="907"/>
      <c r="BF36" s="907"/>
      <c r="BG36" s="907">
        <f>SUM(BI9:BI11)</f>
        <v>40</v>
      </c>
      <c r="BH36" s="907"/>
      <c r="BI36" s="908"/>
      <c r="BJ36" s="907">
        <f>SUM(BL9:BL11)</f>
        <v>130</v>
      </c>
      <c r="BK36" s="907"/>
      <c r="BL36" s="908"/>
      <c r="BM36" s="458"/>
    </row>
    <row r="37" spans="3:65" s="231" customFormat="1" ht="30" customHeight="1">
      <c r="C37" s="460" t="s">
        <v>134</v>
      </c>
      <c r="D37" s="447"/>
      <c r="E37" s="909">
        <f>SUM(G12:G15)</f>
        <v>95</v>
      </c>
      <c r="F37" s="907"/>
      <c r="G37" s="907"/>
      <c r="H37" s="907">
        <f>SUM(J12:J15)</f>
        <v>71</v>
      </c>
      <c r="I37" s="907"/>
      <c r="J37" s="907"/>
      <c r="K37" s="907">
        <f>SUM(M12:M15)</f>
        <v>115</v>
      </c>
      <c r="L37" s="907"/>
      <c r="M37" s="907"/>
      <c r="N37" s="907">
        <f>SUM(P12:P15)</f>
        <v>51</v>
      </c>
      <c r="O37" s="907"/>
      <c r="P37" s="908"/>
      <c r="Q37" s="907">
        <f>SUM(S12:S15)</f>
        <v>67</v>
      </c>
      <c r="R37" s="907"/>
      <c r="S37" s="908"/>
      <c r="T37" s="909">
        <f>SUM(V12:V15)</f>
        <v>71</v>
      </c>
      <c r="U37" s="907"/>
      <c r="V37" s="907"/>
      <c r="W37" s="907">
        <f>SUM(Y12:Y15)</f>
        <v>37</v>
      </c>
      <c r="X37" s="907"/>
      <c r="Y37" s="907"/>
      <c r="Z37" s="907">
        <f>SUM(AB12:AB15)</f>
        <v>115</v>
      </c>
      <c r="AA37" s="907"/>
      <c r="AB37" s="907"/>
      <c r="AC37" s="907">
        <f>SUM(AE12:AE15)</f>
        <v>57</v>
      </c>
      <c r="AD37" s="907"/>
      <c r="AE37" s="908"/>
      <c r="AF37" s="907">
        <f>SUM(AH12:AH15)</f>
        <v>47</v>
      </c>
      <c r="AG37" s="907"/>
      <c r="AH37" s="908"/>
      <c r="AI37" s="909">
        <f>SUM(AK12:AK15)</f>
        <v>31</v>
      </c>
      <c r="AJ37" s="907"/>
      <c r="AK37" s="907"/>
      <c r="AL37" s="907">
        <f>SUM(AN12:AN15)</f>
        <v>85</v>
      </c>
      <c r="AM37" s="907"/>
      <c r="AN37" s="907"/>
      <c r="AO37" s="907">
        <f>SUM(AQ12:AQ15)</f>
        <v>85</v>
      </c>
      <c r="AP37" s="907"/>
      <c r="AQ37" s="907"/>
      <c r="AR37" s="907">
        <f>SUM(AT12:AT15)</f>
        <v>57</v>
      </c>
      <c r="AS37" s="907"/>
      <c r="AT37" s="908"/>
      <c r="AU37" s="907">
        <f>SUM(AW12:AW15)</f>
        <v>57</v>
      </c>
      <c r="AV37" s="907"/>
      <c r="AW37" s="908"/>
      <c r="AX37" s="909">
        <f>SUM(AZ12:AZ15)</f>
        <v>75</v>
      </c>
      <c r="AY37" s="907"/>
      <c r="AZ37" s="907"/>
      <c r="BA37" s="907">
        <f>SUM(BC12:BC15)</f>
        <v>75</v>
      </c>
      <c r="BB37" s="907"/>
      <c r="BC37" s="907"/>
      <c r="BD37" s="907">
        <f>SUM(BF12:BF15)</f>
        <v>85</v>
      </c>
      <c r="BE37" s="907"/>
      <c r="BF37" s="907"/>
      <c r="BG37" s="907">
        <f>SUM(BI12:BI15)</f>
        <v>37</v>
      </c>
      <c r="BH37" s="907"/>
      <c r="BI37" s="908"/>
      <c r="BJ37" s="907">
        <f>SUM(BL12:BL15)</f>
        <v>87</v>
      </c>
      <c r="BK37" s="907"/>
      <c r="BL37" s="908"/>
      <c r="BM37" s="458"/>
    </row>
    <row r="38" spans="3:65" s="231" customFormat="1" ht="30" customHeight="1">
      <c r="C38" s="460" t="s">
        <v>103</v>
      </c>
      <c r="D38" s="447"/>
      <c r="E38" s="909">
        <f>SUM(G16:G18)</f>
        <v>90</v>
      </c>
      <c r="F38" s="907"/>
      <c r="G38" s="907"/>
      <c r="H38" s="907">
        <f>SUM(J16:J18)</f>
        <v>50</v>
      </c>
      <c r="I38" s="907"/>
      <c r="J38" s="907"/>
      <c r="K38" s="907">
        <f>SUM(M16:M18)</f>
        <v>50</v>
      </c>
      <c r="L38" s="907"/>
      <c r="M38" s="907"/>
      <c r="N38" s="907">
        <f>SUM(P16:P18)</f>
        <v>110</v>
      </c>
      <c r="O38" s="907"/>
      <c r="P38" s="908"/>
      <c r="Q38" s="907">
        <f>SUM(S16:S18)</f>
        <v>50</v>
      </c>
      <c r="R38" s="907"/>
      <c r="S38" s="908"/>
      <c r="T38" s="909">
        <f>SUM(V16:V18)</f>
        <v>110</v>
      </c>
      <c r="U38" s="907"/>
      <c r="V38" s="907"/>
      <c r="W38" s="907">
        <f>SUM(Y16:Y18)</f>
        <v>90</v>
      </c>
      <c r="X38" s="907"/>
      <c r="Y38" s="907"/>
      <c r="Z38" s="907">
        <f>SUM(AB16:AB18)</f>
        <v>130</v>
      </c>
      <c r="AA38" s="907"/>
      <c r="AB38" s="907"/>
      <c r="AC38" s="907">
        <f>SUM(AE16:AE18)</f>
        <v>50</v>
      </c>
      <c r="AD38" s="907"/>
      <c r="AE38" s="908"/>
      <c r="AF38" s="907">
        <f>SUM(AH16:AH18)</f>
        <v>50</v>
      </c>
      <c r="AG38" s="907"/>
      <c r="AH38" s="908"/>
      <c r="AI38" s="909">
        <f>SUM(AK16:AK18)</f>
        <v>110</v>
      </c>
      <c r="AJ38" s="907"/>
      <c r="AK38" s="907"/>
      <c r="AL38" s="907">
        <f>SUM(AN16:AN18)</f>
        <v>150</v>
      </c>
      <c r="AM38" s="907"/>
      <c r="AN38" s="907"/>
      <c r="AO38" s="907">
        <f>SUM(AQ16:AQ18)</f>
        <v>90</v>
      </c>
      <c r="AP38" s="907"/>
      <c r="AQ38" s="907"/>
      <c r="AR38" s="907">
        <f>SUM(AT16:AT18)</f>
        <v>50</v>
      </c>
      <c r="AS38" s="907"/>
      <c r="AT38" s="908"/>
      <c r="AU38" s="907">
        <f>SUM(AW16:AW18)</f>
        <v>70</v>
      </c>
      <c r="AV38" s="907"/>
      <c r="AW38" s="908"/>
      <c r="AX38" s="909">
        <f>SUM(AZ16:AZ18)</f>
        <v>30</v>
      </c>
      <c r="AY38" s="907"/>
      <c r="AZ38" s="907"/>
      <c r="BA38" s="907">
        <f>SUM(BC16:BC18)</f>
        <v>130</v>
      </c>
      <c r="BB38" s="907"/>
      <c r="BC38" s="907"/>
      <c r="BD38" s="907">
        <f>SUM(BF16:BF18)</f>
        <v>90</v>
      </c>
      <c r="BE38" s="907"/>
      <c r="BF38" s="907"/>
      <c r="BG38" s="907">
        <f>SUM(BI16:BI18)</f>
        <v>70</v>
      </c>
      <c r="BH38" s="907"/>
      <c r="BI38" s="908"/>
      <c r="BJ38" s="907">
        <f>SUM(BL16:BL18)</f>
        <v>150</v>
      </c>
      <c r="BK38" s="907"/>
      <c r="BL38" s="908"/>
      <c r="BM38" s="458"/>
    </row>
    <row r="39" spans="3:65" s="231" customFormat="1" ht="30" customHeight="1">
      <c r="C39" s="460" t="s">
        <v>104</v>
      </c>
      <c r="D39" s="447"/>
      <c r="E39" s="909">
        <f>SUM(G19:G22)</f>
        <v>150</v>
      </c>
      <c r="F39" s="907"/>
      <c r="G39" s="907"/>
      <c r="H39" s="907">
        <f>SUM(J19:J22)</f>
        <v>30</v>
      </c>
      <c r="I39" s="907"/>
      <c r="J39" s="907"/>
      <c r="K39" s="907">
        <f>SUM(M19:M22)</f>
        <v>150</v>
      </c>
      <c r="L39" s="907"/>
      <c r="M39" s="907"/>
      <c r="N39" s="907">
        <f>SUM(P19:P22)</f>
        <v>90</v>
      </c>
      <c r="O39" s="907"/>
      <c r="P39" s="908"/>
      <c r="Q39" s="907">
        <f>SUM(S19:S22)</f>
        <v>30</v>
      </c>
      <c r="R39" s="907"/>
      <c r="S39" s="908"/>
      <c r="T39" s="909">
        <f>SUM(V19:V22)</f>
        <v>90</v>
      </c>
      <c r="U39" s="907"/>
      <c r="V39" s="907"/>
      <c r="W39" s="907">
        <f>SUM(Y19:Y22)</f>
        <v>70</v>
      </c>
      <c r="X39" s="907"/>
      <c r="Y39" s="907"/>
      <c r="Z39" s="907">
        <f>SUM(AB19:AB22)</f>
        <v>110</v>
      </c>
      <c r="AA39" s="907"/>
      <c r="AB39" s="907"/>
      <c r="AC39" s="907">
        <f>SUM(AE19:AE22)</f>
        <v>90</v>
      </c>
      <c r="AD39" s="907"/>
      <c r="AE39" s="908"/>
      <c r="AF39" s="907">
        <f>SUM(AH19:AH22)</f>
        <v>100</v>
      </c>
      <c r="AG39" s="907"/>
      <c r="AH39" s="908"/>
      <c r="AI39" s="909">
        <f>SUM(AK19:AK22)</f>
        <v>30</v>
      </c>
      <c r="AJ39" s="907"/>
      <c r="AK39" s="907"/>
      <c r="AL39" s="907">
        <f>SUM(AN19:AN22)</f>
        <v>130</v>
      </c>
      <c r="AM39" s="907"/>
      <c r="AN39" s="907"/>
      <c r="AO39" s="907">
        <f>SUM(AQ19:AQ22)</f>
        <v>110</v>
      </c>
      <c r="AP39" s="907"/>
      <c r="AQ39" s="907"/>
      <c r="AR39" s="907">
        <f>SUM(AT19:AT22)</f>
        <v>90</v>
      </c>
      <c r="AS39" s="907"/>
      <c r="AT39" s="908"/>
      <c r="AU39" s="907">
        <f>SUM(AW19:AW22)</f>
        <v>90</v>
      </c>
      <c r="AV39" s="907"/>
      <c r="AW39" s="908"/>
      <c r="AX39" s="909">
        <f>SUM(AZ19:AZ22)</f>
        <v>150</v>
      </c>
      <c r="AY39" s="907"/>
      <c r="AZ39" s="907"/>
      <c r="BA39" s="907">
        <f>SUM(BC19:BC22)</f>
        <v>150</v>
      </c>
      <c r="BB39" s="907"/>
      <c r="BC39" s="907"/>
      <c r="BD39" s="907">
        <f>SUM(BF19:BF22)</f>
        <v>90</v>
      </c>
      <c r="BE39" s="907"/>
      <c r="BF39" s="907"/>
      <c r="BG39" s="907">
        <f>SUM(BI19:BI22)</f>
        <v>90</v>
      </c>
      <c r="BH39" s="907"/>
      <c r="BI39" s="908"/>
      <c r="BJ39" s="907">
        <f>SUM(BL19:BL22)</f>
        <v>80</v>
      </c>
      <c r="BK39" s="907"/>
      <c r="BL39" s="908"/>
      <c r="BM39" s="458"/>
    </row>
    <row r="40" spans="3:65" s="231" customFormat="1" ht="30" customHeight="1">
      <c r="C40" s="460" t="s">
        <v>742</v>
      </c>
      <c r="D40" s="447"/>
      <c r="E40" s="909">
        <f>SUM(G23:G26)</f>
        <v>32</v>
      </c>
      <c r="F40" s="907"/>
      <c r="G40" s="907"/>
      <c r="H40" s="907">
        <f>SUM(J23:J26)</f>
        <v>8</v>
      </c>
      <c r="I40" s="907"/>
      <c r="J40" s="907"/>
      <c r="K40" s="907">
        <f>SUM(M23:M26)</f>
        <v>36</v>
      </c>
      <c r="L40" s="907"/>
      <c r="M40" s="907"/>
      <c r="N40" s="907">
        <f>SUM(P23:P26)</f>
        <v>18</v>
      </c>
      <c r="O40" s="907"/>
      <c r="P40" s="908"/>
      <c r="Q40" s="907">
        <f>SUM(S23:S26)</f>
        <v>22</v>
      </c>
      <c r="R40" s="907"/>
      <c r="S40" s="908"/>
      <c r="T40" s="909">
        <f>SUM(V23:V26)</f>
        <v>16</v>
      </c>
      <c r="U40" s="907"/>
      <c r="V40" s="907"/>
      <c r="W40" s="907">
        <f>SUM(Y23:Y26)</f>
        <v>16</v>
      </c>
      <c r="X40" s="907"/>
      <c r="Y40" s="907"/>
      <c r="Z40" s="907">
        <f>SUM(AB23:AB26)</f>
        <v>12</v>
      </c>
      <c r="AA40" s="907"/>
      <c r="AB40" s="907"/>
      <c r="AC40" s="907">
        <f>SUM(AE23:AE26)</f>
        <v>32</v>
      </c>
      <c r="AD40" s="907"/>
      <c r="AE40" s="908"/>
      <c r="AF40" s="907">
        <f>SUM(AH23:AH26)</f>
        <v>12</v>
      </c>
      <c r="AG40" s="907"/>
      <c r="AH40" s="908"/>
      <c r="AI40" s="909">
        <f>SUM(AK23:AK26)</f>
        <v>16</v>
      </c>
      <c r="AJ40" s="907"/>
      <c r="AK40" s="907"/>
      <c r="AL40" s="907">
        <f>SUM(AN23:AN26)</f>
        <v>36</v>
      </c>
      <c r="AM40" s="907"/>
      <c r="AN40" s="907"/>
      <c r="AO40" s="907">
        <f>SUM(AQ23:AQ26)</f>
        <v>12</v>
      </c>
      <c r="AP40" s="907"/>
      <c r="AQ40" s="907"/>
      <c r="AR40" s="907">
        <f>SUM(AT23:AT26)</f>
        <v>32</v>
      </c>
      <c r="AS40" s="907"/>
      <c r="AT40" s="908"/>
      <c r="AU40" s="907">
        <f>SUM(AW23:AW26)</f>
        <v>32</v>
      </c>
      <c r="AV40" s="907"/>
      <c r="AW40" s="908"/>
      <c r="AX40" s="909">
        <f>SUM(AZ23:AZ26)</f>
        <v>30</v>
      </c>
      <c r="AY40" s="907"/>
      <c r="AZ40" s="907"/>
      <c r="BA40" s="907">
        <f>SUM(BC23:BC26)</f>
        <v>20</v>
      </c>
      <c r="BB40" s="907"/>
      <c r="BC40" s="907"/>
      <c r="BD40" s="907">
        <f>SUM(BF23:BF26)</f>
        <v>20</v>
      </c>
      <c r="BE40" s="907"/>
      <c r="BF40" s="907"/>
      <c r="BG40" s="907">
        <f>SUM(BI23:BI26)</f>
        <v>32</v>
      </c>
      <c r="BH40" s="907"/>
      <c r="BI40" s="908"/>
      <c r="BJ40" s="907">
        <f>SUM(BL23:BL26)</f>
        <v>32</v>
      </c>
      <c r="BK40" s="907"/>
      <c r="BL40" s="908"/>
      <c r="BM40" s="458"/>
    </row>
    <row r="41" spans="3:65" s="231" customFormat="1" ht="30" customHeight="1">
      <c r="C41" s="461" t="s">
        <v>138</v>
      </c>
      <c r="D41" s="448"/>
      <c r="E41" s="910">
        <f>SUM(G27:G30)</f>
        <v>0</v>
      </c>
      <c r="F41" s="911"/>
      <c r="G41" s="911"/>
      <c r="H41" s="911">
        <f>SUM(J27:J30)</f>
        <v>0</v>
      </c>
      <c r="I41" s="911"/>
      <c r="J41" s="911"/>
      <c r="K41" s="911">
        <f>SUM(M27:M30)</f>
        <v>0</v>
      </c>
      <c r="L41" s="911"/>
      <c r="M41" s="911"/>
      <c r="N41" s="911">
        <f>SUM(P27:P30)</f>
        <v>0</v>
      </c>
      <c r="O41" s="911"/>
      <c r="P41" s="912"/>
      <c r="Q41" s="911">
        <f>SUM(S27:S30)</f>
        <v>0</v>
      </c>
      <c r="R41" s="911"/>
      <c r="S41" s="912"/>
      <c r="T41" s="910">
        <f>SUM(V27:V30)</f>
        <v>0</v>
      </c>
      <c r="U41" s="911"/>
      <c r="V41" s="911"/>
      <c r="W41" s="911">
        <f>SUM(Y27:Y30)</f>
        <v>0</v>
      </c>
      <c r="X41" s="911"/>
      <c r="Y41" s="911"/>
      <c r="Z41" s="911">
        <f>SUM(AB27:AB30)</f>
        <v>0</v>
      </c>
      <c r="AA41" s="911"/>
      <c r="AB41" s="911"/>
      <c r="AC41" s="911">
        <f>SUM(AE27:AE30)</f>
        <v>0</v>
      </c>
      <c r="AD41" s="911"/>
      <c r="AE41" s="912"/>
      <c r="AF41" s="911">
        <f>SUM(AH27:AH30)</f>
        <v>0</v>
      </c>
      <c r="AG41" s="911"/>
      <c r="AH41" s="912"/>
      <c r="AI41" s="910">
        <f>SUM(AK27:AK30)</f>
        <v>0</v>
      </c>
      <c r="AJ41" s="911"/>
      <c r="AK41" s="911"/>
      <c r="AL41" s="911">
        <f>SUM(AN27:AN30)</f>
        <v>0</v>
      </c>
      <c r="AM41" s="911"/>
      <c r="AN41" s="911"/>
      <c r="AO41" s="911">
        <f>SUM(AQ27:AQ30)</f>
        <v>0</v>
      </c>
      <c r="AP41" s="911"/>
      <c r="AQ41" s="911"/>
      <c r="AR41" s="911">
        <f>SUM(AT27:AT30)</f>
        <v>0</v>
      </c>
      <c r="AS41" s="911"/>
      <c r="AT41" s="912"/>
      <c r="AU41" s="911">
        <f>SUM(AW27:AW30)</f>
        <v>0</v>
      </c>
      <c r="AV41" s="911"/>
      <c r="AW41" s="912"/>
      <c r="AX41" s="910">
        <f>SUM(AZ27:AZ30)</f>
        <v>0</v>
      </c>
      <c r="AY41" s="911"/>
      <c r="AZ41" s="911"/>
      <c r="BA41" s="911">
        <f>SUM(BC27:BC30)</f>
        <v>0</v>
      </c>
      <c r="BB41" s="911"/>
      <c r="BC41" s="911"/>
      <c r="BD41" s="911">
        <f>SUM(BF27:BF30)</f>
        <v>0</v>
      </c>
      <c r="BE41" s="911"/>
      <c r="BF41" s="911"/>
      <c r="BG41" s="911">
        <f>SUM(BI27:BI30)</f>
        <v>0</v>
      </c>
      <c r="BH41" s="911"/>
      <c r="BI41" s="912"/>
      <c r="BJ41" s="911">
        <f>SUM(BL27:BL30)</f>
        <v>0</v>
      </c>
      <c r="BK41" s="911"/>
      <c r="BL41" s="912"/>
      <c r="BM41" s="458"/>
    </row>
    <row r="42" spans="1:145" s="93" customFormat="1" ht="6" customHeight="1">
      <c r="A42" s="130"/>
      <c r="B42" s="131"/>
      <c r="C42" s="346"/>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548"/>
      <c r="BK42" s="547"/>
      <c r="BL42" s="255"/>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row>
    <row r="43" spans="1:82" s="231" customFormat="1" ht="30" customHeight="1">
      <c r="A43" s="484" t="s">
        <v>585</v>
      </c>
      <c r="B43" s="878" t="s">
        <v>582</v>
      </c>
      <c r="C43" s="879"/>
      <c r="D43" s="485"/>
      <c r="E43" s="919"/>
      <c r="F43" s="920"/>
      <c r="G43" s="920"/>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1"/>
      <c r="BM43" s="465"/>
      <c r="BN43" s="466"/>
      <c r="BO43" s="465"/>
      <c r="BP43" s="457"/>
      <c r="BQ43" s="457"/>
      <c r="BR43" s="457"/>
      <c r="BS43" s="457"/>
      <c r="BT43" s="457"/>
      <c r="BU43" s="457"/>
      <c r="BV43" s="457"/>
      <c r="BW43" s="457"/>
      <c r="BX43" s="457"/>
      <c r="BY43" s="457"/>
      <c r="BZ43" s="457"/>
      <c r="CA43" s="457"/>
      <c r="CB43" s="457"/>
      <c r="CC43" s="457"/>
      <c r="CD43" s="457"/>
    </row>
    <row r="44" spans="1:82" s="231" customFormat="1" ht="35.1" customHeight="1">
      <c r="A44" s="929"/>
      <c r="B44" s="876" t="s">
        <v>175</v>
      </c>
      <c r="C44" s="877"/>
      <c r="D44" s="450"/>
      <c r="E44" s="831" t="s">
        <v>581</v>
      </c>
      <c r="F44" s="832"/>
      <c r="G44" s="832"/>
      <c r="H44" s="832"/>
      <c r="I44" s="832"/>
      <c r="J44" s="832"/>
      <c r="K44" s="832"/>
      <c r="L44" s="832"/>
      <c r="M44" s="832"/>
      <c r="N44" s="832"/>
      <c r="O44" s="832"/>
      <c r="P44" s="832"/>
      <c r="Q44" s="832" t="s">
        <v>52</v>
      </c>
      <c r="R44" s="832"/>
      <c r="S44" s="832"/>
      <c r="T44" s="832"/>
      <c r="U44" s="487"/>
      <c r="V44" s="487"/>
      <c r="W44" s="521" t="s">
        <v>53</v>
      </c>
      <c r="X44" s="522"/>
      <c r="Y44" s="523"/>
      <c r="Z44" s="521" t="s">
        <v>510</v>
      </c>
      <c r="AA44" s="487"/>
      <c r="AB44" s="488"/>
      <c r="AC44" s="902" t="s">
        <v>105</v>
      </c>
      <c r="AD44" s="903"/>
      <c r="AE44" s="903"/>
      <c r="AF44" s="903"/>
      <c r="BM44" s="457"/>
      <c r="BN44" s="457"/>
      <c r="BO44" s="457"/>
      <c r="BP44" s="457"/>
      <c r="BQ44" s="457"/>
      <c r="BR44" s="457"/>
      <c r="BS44" s="457"/>
      <c r="BT44" s="457"/>
      <c r="BU44" s="457"/>
      <c r="BV44" s="457"/>
      <c r="BW44" s="457"/>
      <c r="BX44" s="457"/>
      <c r="BY44" s="457"/>
      <c r="BZ44" s="457"/>
      <c r="CA44" s="457"/>
      <c r="CB44" s="457"/>
      <c r="CC44" s="457"/>
      <c r="CD44" s="457"/>
    </row>
    <row r="45" spans="1:82" ht="39.95" customHeight="1">
      <c r="A45" s="930"/>
      <c r="B45" s="880" t="s">
        <v>645</v>
      </c>
      <c r="C45" s="881"/>
      <c r="D45" s="463"/>
      <c r="E45" s="833"/>
      <c r="F45" s="834"/>
      <c r="G45" s="834"/>
      <c r="H45" s="834"/>
      <c r="I45" s="834"/>
      <c r="J45" s="834"/>
      <c r="K45" s="834"/>
      <c r="L45" s="834"/>
      <c r="M45" s="834"/>
      <c r="N45" s="834"/>
      <c r="O45" s="834"/>
      <c r="P45" s="834"/>
      <c r="Q45" s="864"/>
      <c r="R45" s="865"/>
      <c r="S45" s="865"/>
      <c r="T45" s="866"/>
      <c r="U45" s="481"/>
      <c r="V45" s="481"/>
      <c r="W45" s="519"/>
      <c r="X45" s="520"/>
      <c r="Y45" s="520"/>
      <c r="Z45" s="519"/>
      <c r="AA45" s="491"/>
      <c r="AB45" s="491"/>
      <c r="AC45" s="882"/>
      <c r="AD45" s="883"/>
      <c r="AE45" s="883"/>
      <c r="AF45" s="884"/>
      <c r="AI45" s="527"/>
      <c r="AJ45" s="527"/>
      <c r="AK45" s="527"/>
      <c r="AL45" s="527"/>
      <c r="AM45" s="527"/>
      <c r="AN45" s="527"/>
      <c r="AO45" s="527"/>
      <c r="AP45" s="527"/>
      <c r="AQ45" s="527"/>
      <c r="AR45" s="527"/>
      <c r="AS45" s="527"/>
      <c r="AT45" s="527"/>
      <c r="AU45" s="527"/>
      <c r="AV45" s="527"/>
      <c r="AW45" s="527"/>
      <c r="AX45" s="527"/>
      <c r="AY45" s="527"/>
      <c r="AZ45" s="527"/>
      <c r="BM45" s="80"/>
      <c r="BN45" s="80"/>
      <c r="BO45" s="80"/>
      <c r="BP45" s="80"/>
      <c r="BQ45" s="80"/>
      <c r="BR45" s="80"/>
      <c r="BS45" s="80"/>
      <c r="BT45" s="80"/>
      <c r="BU45" s="80"/>
      <c r="BV45" s="80"/>
      <c r="BW45" s="80"/>
      <c r="BX45" s="80"/>
      <c r="BY45" s="80"/>
      <c r="BZ45" s="80"/>
      <c r="CA45" s="80"/>
      <c r="CB45" s="80"/>
      <c r="CC45" s="80"/>
      <c r="CD45" s="80"/>
    </row>
    <row r="46" spans="1:82" ht="39.95" customHeight="1">
      <c r="A46" s="930"/>
      <c r="B46" s="914"/>
      <c r="C46" s="915"/>
      <c r="D46" s="451"/>
      <c r="E46" s="838"/>
      <c r="F46" s="797"/>
      <c r="G46" s="797"/>
      <c r="H46" s="797"/>
      <c r="I46" s="797"/>
      <c r="J46" s="797"/>
      <c r="K46" s="797"/>
      <c r="L46" s="797"/>
      <c r="M46" s="797"/>
      <c r="N46" s="797"/>
      <c r="O46" s="797"/>
      <c r="P46" s="797"/>
      <c r="Q46" s="890" t="s">
        <v>665</v>
      </c>
      <c r="R46" s="891"/>
      <c r="S46" s="891"/>
      <c r="T46" s="892"/>
      <c r="U46" s="482"/>
      <c r="V46" s="482"/>
      <c r="W46" s="637"/>
      <c r="X46" s="636"/>
      <c r="Y46" s="636"/>
      <c r="Z46" s="637"/>
      <c r="AA46" s="491"/>
      <c r="AB46" s="491"/>
      <c r="AC46" s="882"/>
      <c r="AD46" s="883"/>
      <c r="AE46" s="883"/>
      <c r="AF46" s="884"/>
      <c r="AI46" s="527"/>
      <c r="AJ46" s="527"/>
      <c r="AK46" s="527"/>
      <c r="AL46" s="917"/>
      <c r="AM46" s="917"/>
      <c r="AN46" s="527"/>
      <c r="AO46" s="527"/>
      <c r="AP46" s="527"/>
      <c r="AQ46" s="527"/>
      <c r="AR46" s="527"/>
      <c r="AS46" s="527"/>
      <c r="AT46" s="527"/>
      <c r="AU46" s="527"/>
      <c r="AV46" s="527"/>
      <c r="AW46" s="527"/>
      <c r="AX46" s="527"/>
      <c r="AY46" s="527"/>
      <c r="AZ46" s="527"/>
      <c r="BM46" s="80"/>
      <c r="BN46" s="80"/>
      <c r="BO46" s="80"/>
      <c r="BP46" s="80"/>
      <c r="BQ46" s="80"/>
      <c r="BR46" s="80"/>
      <c r="BS46" s="80"/>
      <c r="BT46" s="80"/>
      <c r="BU46" s="80"/>
      <c r="BV46" s="80"/>
      <c r="BW46" s="80"/>
      <c r="BX46" s="80"/>
      <c r="BY46" s="80"/>
      <c r="BZ46" s="80"/>
      <c r="CA46" s="80"/>
      <c r="CB46" s="80"/>
      <c r="CC46" s="80"/>
      <c r="CD46" s="80"/>
    </row>
    <row r="47" spans="1:82" ht="39.95" customHeight="1">
      <c r="A47" s="930"/>
      <c r="B47" s="916"/>
      <c r="C47" s="915"/>
      <c r="D47" s="451"/>
      <c r="E47" s="838"/>
      <c r="F47" s="797"/>
      <c r="G47" s="797"/>
      <c r="H47" s="797"/>
      <c r="I47" s="797"/>
      <c r="J47" s="797"/>
      <c r="K47" s="797"/>
      <c r="L47" s="797"/>
      <c r="M47" s="797"/>
      <c r="N47" s="797"/>
      <c r="O47" s="797"/>
      <c r="P47" s="797"/>
      <c r="Q47" s="893"/>
      <c r="R47" s="894"/>
      <c r="S47" s="894"/>
      <c r="T47" s="895"/>
      <c r="U47" s="482"/>
      <c r="V47" s="482"/>
      <c r="W47" s="637"/>
      <c r="X47" s="636"/>
      <c r="Y47" s="636"/>
      <c r="Z47" s="637"/>
      <c r="AA47" s="491"/>
      <c r="AB47" s="491"/>
      <c r="AC47" s="882"/>
      <c r="AD47" s="883"/>
      <c r="AE47" s="883"/>
      <c r="AF47" s="884"/>
      <c r="AI47" s="527"/>
      <c r="AJ47" s="527"/>
      <c r="AK47" s="527"/>
      <c r="AL47" s="913"/>
      <c r="AM47" s="913"/>
      <c r="AN47" s="527"/>
      <c r="AO47" s="527"/>
      <c r="AP47" s="527"/>
      <c r="AQ47" s="527"/>
      <c r="AR47" s="527"/>
      <c r="AS47" s="527"/>
      <c r="AT47" s="527"/>
      <c r="AU47" s="527"/>
      <c r="AV47" s="527"/>
      <c r="AW47" s="527"/>
      <c r="AX47" s="527"/>
      <c r="AY47" s="527"/>
      <c r="AZ47" s="527"/>
      <c r="BM47" s="80"/>
      <c r="BN47" s="80"/>
      <c r="BO47" s="80"/>
      <c r="BP47" s="80"/>
      <c r="BQ47" s="80"/>
      <c r="BR47" s="80"/>
      <c r="BS47" s="80"/>
      <c r="BT47" s="80"/>
      <c r="BU47" s="80"/>
      <c r="BV47" s="80"/>
      <c r="BW47" s="80"/>
      <c r="BX47" s="80"/>
      <c r="BY47" s="80"/>
      <c r="BZ47" s="80"/>
      <c r="CA47" s="80"/>
      <c r="CB47" s="80"/>
      <c r="CC47" s="80"/>
      <c r="CD47" s="80"/>
    </row>
    <row r="48" spans="1:82" ht="39.95" customHeight="1">
      <c r="A48" s="930"/>
      <c r="B48" s="916"/>
      <c r="C48" s="915"/>
      <c r="D48" s="451"/>
      <c r="E48" s="838"/>
      <c r="F48" s="797"/>
      <c r="G48" s="797"/>
      <c r="H48" s="797"/>
      <c r="I48" s="797"/>
      <c r="J48" s="797"/>
      <c r="K48" s="797"/>
      <c r="L48" s="797"/>
      <c r="M48" s="797"/>
      <c r="N48" s="797"/>
      <c r="O48" s="797"/>
      <c r="P48" s="797"/>
      <c r="Q48" s="893"/>
      <c r="R48" s="894"/>
      <c r="S48" s="894"/>
      <c r="T48" s="895"/>
      <c r="U48" s="482"/>
      <c r="V48" s="482"/>
      <c r="W48" s="637"/>
      <c r="X48" s="636"/>
      <c r="Y48" s="636"/>
      <c r="Z48" s="637"/>
      <c r="AA48" s="491"/>
      <c r="AB48" s="491"/>
      <c r="AC48" s="882"/>
      <c r="AD48" s="883"/>
      <c r="AE48" s="883"/>
      <c r="AF48" s="884"/>
      <c r="AI48" s="527"/>
      <c r="AJ48" s="527"/>
      <c r="AK48" s="527"/>
      <c r="AL48" s="913"/>
      <c r="AM48" s="913"/>
      <c r="AN48" s="527"/>
      <c r="AO48" s="527"/>
      <c r="AP48" s="527"/>
      <c r="AQ48" s="527"/>
      <c r="AR48" s="527"/>
      <c r="AS48" s="527"/>
      <c r="AT48" s="527"/>
      <c r="AU48" s="527"/>
      <c r="AV48" s="527"/>
      <c r="AW48" s="527"/>
      <c r="AX48" s="527"/>
      <c r="AY48" s="527"/>
      <c r="AZ48" s="527"/>
      <c r="BM48" s="80"/>
      <c r="BN48" s="80"/>
      <c r="BO48" s="80"/>
      <c r="BP48" s="80"/>
      <c r="BQ48" s="80"/>
      <c r="BR48" s="80"/>
      <c r="BS48" s="80"/>
      <c r="BT48" s="80"/>
      <c r="BU48" s="80"/>
      <c r="BV48" s="80"/>
      <c r="BW48" s="80"/>
      <c r="BX48" s="80"/>
      <c r="BY48" s="80"/>
      <c r="BZ48" s="80"/>
      <c r="CA48" s="80"/>
      <c r="CB48" s="80"/>
      <c r="CC48" s="80"/>
      <c r="CD48" s="80"/>
    </row>
    <row r="49" spans="1:82" ht="39.95" customHeight="1">
      <c r="A49" s="930"/>
      <c r="B49" s="916"/>
      <c r="C49" s="915"/>
      <c r="D49" s="451"/>
      <c r="E49" s="838"/>
      <c r="F49" s="797"/>
      <c r="G49" s="797"/>
      <c r="H49" s="797"/>
      <c r="I49" s="797"/>
      <c r="J49" s="797"/>
      <c r="K49" s="797"/>
      <c r="L49" s="797"/>
      <c r="M49" s="797"/>
      <c r="N49" s="797"/>
      <c r="O49" s="797"/>
      <c r="P49" s="797"/>
      <c r="Q49" s="893"/>
      <c r="R49" s="894"/>
      <c r="S49" s="894"/>
      <c r="T49" s="895"/>
      <c r="U49" s="464"/>
      <c r="V49" s="464"/>
      <c r="W49" s="637"/>
      <c r="X49" s="636"/>
      <c r="Y49" s="636"/>
      <c r="Z49" s="637"/>
      <c r="AA49" s="491"/>
      <c r="AB49" s="491"/>
      <c r="AC49" s="882"/>
      <c r="AD49" s="883"/>
      <c r="AE49" s="883"/>
      <c r="AF49" s="884"/>
      <c r="AI49" s="527"/>
      <c r="AJ49" s="527"/>
      <c r="AK49" s="527"/>
      <c r="AL49" s="913"/>
      <c r="AM49" s="913"/>
      <c r="AN49" s="527"/>
      <c r="AO49" s="527"/>
      <c r="AP49" s="527"/>
      <c r="AQ49" s="527"/>
      <c r="AR49" s="527"/>
      <c r="AS49" s="527"/>
      <c r="AT49" s="527"/>
      <c r="AU49" s="527"/>
      <c r="AV49" s="527"/>
      <c r="AW49" s="527"/>
      <c r="AX49" s="527"/>
      <c r="AY49" s="527"/>
      <c r="AZ49" s="527"/>
      <c r="BM49" s="80"/>
      <c r="BN49" s="80"/>
      <c r="BO49" s="80"/>
      <c r="BP49" s="80"/>
      <c r="BQ49" s="80"/>
      <c r="BR49" s="80"/>
      <c r="BS49" s="80"/>
      <c r="BT49" s="80"/>
      <c r="BU49" s="80"/>
      <c r="BV49" s="80"/>
      <c r="BW49" s="80"/>
      <c r="BX49" s="80"/>
      <c r="BY49" s="80"/>
      <c r="BZ49" s="80"/>
      <c r="CA49" s="80"/>
      <c r="CB49" s="80"/>
      <c r="CC49" s="80"/>
      <c r="CD49" s="80"/>
    </row>
    <row r="50" spans="1:82" ht="39.95" customHeight="1">
      <c r="A50" s="930"/>
      <c r="B50" s="916"/>
      <c r="C50" s="915"/>
      <c r="D50" s="451"/>
      <c r="E50" s="838"/>
      <c r="F50" s="797"/>
      <c r="G50" s="797"/>
      <c r="H50" s="797"/>
      <c r="I50" s="797"/>
      <c r="J50" s="797"/>
      <c r="K50" s="797"/>
      <c r="L50" s="797"/>
      <c r="M50" s="797"/>
      <c r="N50" s="797"/>
      <c r="O50" s="797"/>
      <c r="P50" s="797"/>
      <c r="Q50" s="896"/>
      <c r="R50" s="897"/>
      <c r="S50" s="897"/>
      <c r="T50" s="898"/>
      <c r="U50" s="482"/>
      <c r="V50" s="482"/>
      <c r="W50" s="637"/>
      <c r="X50" s="636"/>
      <c r="Y50" s="636"/>
      <c r="Z50" s="637"/>
      <c r="AA50" s="491"/>
      <c r="AB50" s="491"/>
      <c r="AC50" s="882"/>
      <c r="AD50" s="883"/>
      <c r="AE50" s="883"/>
      <c r="AF50" s="884"/>
      <c r="AI50" s="527"/>
      <c r="AJ50" s="527"/>
      <c r="AK50" s="527"/>
      <c r="AL50" s="527"/>
      <c r="AM50" s="527"/>
      <c r="AN50" s="527"/>
      <c r="AO50" s="527"/>
      <c r="AP50" s="527"/>
      <c r="AQ50" s="527"/>
      <c r="AR50" s="527"/>
      <c r="AS50" s="527"/>
      <c r="AT50" s="527"/>
      <c r="AU50" s="527"/>
      <c r="AV50" s="527"/>
      <c r="AW50" s="527"/>
      <c r="AX50" s="527"/>
      <c r="AY50" s="527"/>
      <c r="AZ50" s="527"/>
      <c r="BM50" s="80"/>
      <c r="BN50" s="80"/>
      <c r="BO50" s="80"/>
      <c r="BP50" s="80"/>
      <c r="BQ50" s="80"/>
      <c r="BR50" s="80"/>
      <c r="BS50" s="80"/>
      <c r="BT50" s="80"/>
      <c r="BU50" s="80"/>
      <c r="BV50" s="80"/>
      <c r="BW50" s="80"/>
      <c r="BX50" s="80"/>
      <c r="BY50" s="80"/>
      <c r="BZ50" s="80"/>
      <c r="CA50" s="80"/>
      <c r="CB50" s="80"/>
      <c r="CC50" s="80"/>
      <c r="CD50" s="80"/>
    </row>
    <row r="51" spans="1:82" ht="39.95" customHeight="1">
      <c r="A51" s="930"/>
      <c r="B51" s="861" t="s">
        <v>646</v>
      </c>
      <c r="C51" s="862"/>
      <c r="D51" s="451"/>
      <c r="E51" s="838"/>
      <c r="F51" s="797"/>
      <c r="G51" s="797"/>
      <c r="H51" s="797"/>
      <c r="I51" s="797"/>
      <c r="J51" s="797"/>
      <c r="K51" s="797"/>
      <c r="L51" s="797"/>
      <c r="M51" s="797"/>
      <c r="N51" s="797"/>
      <c r="O51" s="797"/>
      <c r="P51" s="797"/>
      <c r="Q51" s="867"/>
      <c r="R51" s="868"/>
      <c r="S51" s="868"/>
      <c r="T51" s="869"/>
      <c r="U51" s="482"/>
      <c r="V51" s="482"/>
      <c r="W51" s="637"/>
      <c r="X51" s="636"/>
      <c r="Y51" s="636"/>
      <c r="Z51" s="637"/>
      <c r="AA51" s="491"/>
      <c r="AB51" s="491"/>
      <c r="AC51" s="882"/>
      <c r="AD51" s="883"/>
      <c r="AE51" s="883"/>
      <c r="AF51" s="884"/>
      <c r="AI51" s="527"/>
      <c r="AJ51" s="527"/>
      <c r="AK51" s="527"/>
      <c r="AL51" s="527"/>
      <c r="AM51" s="527"/>
      <c r="AN51" s="527"/>
      <c r="AO51" s="527"/>
      <c r="AP51" s="527"/>
      <c r="AQ51" s="527"/>
      <c r="AR51" s="527"/>
      <c r="AS51" s="527"/>
      <c r="AT51" s="527"/>
      <c r="AU51" s="527"/>
      <c r="AV51" s="527"/>
      <c r="AW51" s="527"/>
      <c r="AX51" s="527"/>
      <c r="AY51" s="527"/>
      <c r="AZ51" s="527"/>
      <c r="BM51" s="80"/>
      <c r="BN51" s="80"/>
      <c r="BO51" s="80"/>
      <c r="BP51" s="80"/>
      <c r="BQ51" s="80"/>
      <c r="BR51" s="80"/>
      <c r="BS51" s="80"/>
      <c r="BT51" s="80"/>
      <c r="BU51" s="80"/>
      <c r="BV51" s="80"/>
      <c r="BW51" s="80"/>
      <c r="BX51" s="80"/>
      <c r="BY51" s="80"/>
      <c r="BZ51" s="80"/>
      <c r="CA51" s="80"/>
      <c r="CB51" s="80"/>
      <c r="CC51" s="80"/>
      <c r="CD51" s="80"/>
    </row>
    <row r="52" spans="1:82" ht="39.95" customHeight="1">
      <c r="A52" s="930"/>
      <c r="B52" s="914"/>
      <c r="C52" s="915"/>
      <c r="D52" s="451"/>
      <c r="E52" s="838"/>
      <c r="F52" s="797"/>
      <c r="G52" s="797"/>
      <c r="H52" s="797"/>
      <c r="I52" s="797"/>
      <c r="J52" s="797"/>
      <c r="K52" s="797"/>
      <c r="L52" s="797"/>
      <c r="M52" s="797"/>
      <c r="N52" s="797"/>
      <c r="O52" s="797"/>
      <c r="P52" s="797"/>
      <c r="Q52" s="890" t="s">
        <v>665</v>
      </c>
      <c r="R52" s="891"/>
      <c r="S52" s="891"/>
      <c r="T52" s="892"/>
      <c r="U52" s="482"/>
      <c r="V52" s="482"/>
      <c r="W52" s="637"/>
      <c r="X52" s="636"/>
      <c r="Y52" s="636"/>
      <c r="Z52" s="637"/>
      <c r="AA52" s="491"/>
      <c r="AB52" s="491"/>
      <c r="AC52" s="882"/>
      <c r="AD52" s="883"/>
      <c r="AE52" s="883"/>
      <c r="AF52" s="884"/>
      <c r="AI52" s="527"/>
      <c r="AJ52" s="527"/>
      <c r="AK52" s="527"/>
      <c r="AL52" s="527"/>
      <c r="AM52" s="527"/>
      <c r="AN52" s="527"/>
      <c r="AO52" s="527"/>
      <c r="AP52" s="527"/>
      <c r="AQ52" s="527"/>
      <c r="AR52" s="527"/>
      <c r="AS52" s="527"/>
      <c r="AT52" s="527"/>
      <c r="AU52" s="527"/>
      <c r="AV52" s="527"/>
      <c r="AW52" s="527"/>
      <c r="AX52" s="527"/>
      <c r="AY52" s="527"/>
      <c r="AZ52" s="527"/>
      <c r="BM52" s="80"/>
      <c r="BN52" s="80"/>
      <c r="BO52" s="80"/>
      <c r="BP52" s="80"/>
      <c r="BQ52" s="80"/>
      <c r="BR52" s="80"/>
      <c r="BS52" s="80"/>
      <c r="BT52" s="80"/>
      <c r="BU52" s="80"/>
      <c r="BV52" s="80"/>
      <c r="BW52" s="80"/>
      <c r="BX52" s="80"/>
      <c r="BY52" s="80"/>
      <c r="BZ52" s="80"/>
      <c r="CA52" s="80"/>
      <c r="CB52" s="80"/>
      <c r="CC52" s="80"/>
      <c r="CD52" s="80"/>
    </row>
    <row r="53" spans="1:52" ht="39.95" customHeight="1">
      <c r="A53" s="930"/>
      <c r="B53" s="916"/>
      <c r="C53" s="915"/>
      <c r="D53" s="451"/>
      <c r="E53" s="838"/>
      <c r="F53" s="797"/>
      <c r="G53" s="797"/>
      <c r="H53" s="797"/>
      <c r="I53" s="797"/>
      <c r="J53" s="797"/>
      <c r="K53" s="797"/>
      <c r="L53" s="797"/>
      <c r="M53" s="797"/>
      <c r="N53" s="797"/>
      <c r="O53" s="797"/>
      <c r="P53" s="797"/>
      <c r="Q53" s="893"/>
      <c r="R53" s="894"/>
      <c r="S53" s="894"/>
      <c r="T53" s="895"/>
      <c r="U53" s="482"/>
      <c r="V53" s="482"/>
      <c r="W53" s="637"/>
      <c r="X53" s="636"/>
      <c r="Y53" s="636"/>
      <c r="Z53" s="637"/>
      <c r="AA53" s="491"/>
      <c r="AB53" s="491"/>
      <c r="AC53" s="882"/>
      <c r="AD53" s="883"/>
      <c r="AE53" s="883"/>
      <c r="AF53" s="884"/>
      <c r="AI53" s="527"/>
      <c r="AJ53" s="527"/>
      <c r="AK53" s="527"/>
      <c r="AL53" s="527"/>
      <c r="AM53" s="527"/>
      <c r="AN53" s="527"/>
      <c r="AO53" s="527"/>
      <c r="AP53" s="527"/>
      <c r="AQ53" s="527"/>
      <c r="AR53" s="527"/>
      <c r="AS53" s="527"/>
      <c r="AT53" s="527"/>
      <c r="AU53" s="527"/>
      <c r="AV53" s="527"/>
      <c r="AW53" s="527"/>
      <c r="AX53" s="527"/>
      <c r="AY53" s="527"/>
      <c r="AZ53" s="527"/>
    </row>
    <row r="54" spans="1:52" ht="39.95" customHeight="1">
      <c r="A54" s="930"/>
      <c r="B54" s="916"/>
      <c r="C54" s="915"/>
      <c r="D54" s="451"/>
      <c r="E54" s="838"/>
      <c r="F54" s="797"/>
      <c r="G54" s="797"/>
      <c r="H54" s="797"/>
      <c r="I54" s="797"/>
      <c r="J54" s="797"/>
      <c r="K54" s="797"/>
      <c r="L54" s="797"/>
      <c r="M54" s="797"/>
      <c r="N54" s="797"/>
      <c r="O54" s="797"/>
      <c r="P54" s="797"/>
      <c r="Q54" s="893"/>
      <c r="R54" s="894"/>
      <c r="S54" s="894"/>
      <c r="T54" s="895"/>
      <c r="U54" s="482"/>
      <c r="V54" s="482"/>
      <c r="W54" s="637"/>
      <c r="X54" s="636"/>
      <c r="Y54" s="636"/>
      <c r="Z54" s="637"/>
      <c r="AA54" s="491"/>
      <c r="AB54" s="491"/>
      <c r="AC54" s="882"/>
      <c r="AD54" s="883"/>
      <c r="AE54" s="883"/>
      <c r="AF54" s="884"/>
      <c r="AI54" s="527"/>
      <c r="AJ54" s="527"/>
      <c r="AK54" s="527"/>
      <c r="AL54" s="527"/>
      <c r="AM54" s="527"/>
      <c r="AN54" s="527"/>
      <c r="AO54" s="528"/>
      <c r="AP54" s="527"/>
      <c r="AQ54" s="527"/>
      <c r="AR54" s="529"/>
      <c r="AS54" s="529"/>
      <c r="AT54" s="527"/>
      <c r="AU54" s="527"/>
      <c r="AV54" s="527"/>
      <c r="AW54" s="527"/>
      <c r="AX54" s="527"/>
      <c r="AY54" s="527"/>
      <c r="AZ54" s="527"/>
    </row>
    <row r="55" spans="1:52" ht="39.95" customHeight="1">
      <c r="A55" s="930"/>
      <c r="B55" s="916"/>
      <c r="C55" s="915"/>
      <c r="D55" s="451"/>
      <c r="E55" s="838"/>
      <c r="F55" s="797"/>
      <c r="G55" s="797"/>
      <c r="H55" s="797"/>
      <c r="I55" s="797"/>
      <c r="J55" s="797"/>
      <c r="K55" s="797"/>
      <c r="L55" s="797"/>
      <c r="M55" s="797"/>
      <c r="N55" s="797"/>
      <c r="O55" s="797"/>
      <c r="P55" s="797"/>
      <c r="Q55" s="893"/>
      <c r="R55" s="894"/>
      <c r="S55" s="894"/>
      <c r="T55" s="895"/>
      <c r="U55" s="464"/>
      <c r="V55" s="464"/>
      <c r="W55" s="637"/>
      <c r="X55" s="636"/>
      <c r="Y55" s="636"/>
      <c r="Z55" s="637"/>
      <c r="AA55" s="491"/>
      <c r="AB55" s="491"/>
      <c r="AC55" s="882"/>
      <c r="AD55" s="883"/>
      <c r="AE55" s="883"/>
      <c r="AF55" s="884"/>
      <c r="AI55" s="527"/>
      <c r="AJ55" s="527"/>
      <c r="AK55" s="527"/>
      <c r="AL55" s="527"/>
      <c r="AM55" s="527"/>
      <c r="AN55" s="527"/>
      <c r="AO55" s="527"/>
      <c r="AP55" s="527"/>
      <c r="AQ55" s="527"/>
      <c r="AR55" s="527"/>
      <c r="AS55" s="527"/>
      <c r="AT55" s="527"/>
      <c r="AU55" s="527"/>
      <c r="AV55" s="527"/>
      <c r="AW55" s="527"/>
      <c r="AX55" s="527"/>
      <c r="AY55" s="527"/>
      <c r="AZ55" s="527"/>
    </row>
    <row r="56" spans="1:52" ht="39.95" customHeight="1">
      <c r="A56" s="930"/>
      <c r="B56" s="916"/>
      <c r="C56" s="915"/>
      <c r="D56" s="451"/>
      <c r="E56" s="838"/>
      <c r="F56" s="797"/>
      <c r="G56" s="797"/>
      <c r="H56" s="797"/>
      <c r="I56" s="797"/>
      <c r="J56" s="797"/>
      <c r="K56" s="797"/>
      <c r="L56" s="797"/>
      <c r="M56" s="797"/>
      <c r="N56" s="797"/>
      <c r="O56" s="797"/>
      <c r="P56" s="797"/>
      <c r="Q56" s="896"/>
      <c r="R56" s="897"/>
      <c r="S56" s="897"/>
      <c r="T56" s="898"/>
      <c r="U56" s="482"/>
      <c r="V56" s="482"/>
      <c r="W56" s="637"/>
      <c r="X56" s="636"/>
      <c r="Y56" s="636"/>
      <c r="Z56" s="637"/>
      <c r="AA56" s="491"/>
      <c r="AB56" s="491"/>
      <c r="AC56" s="882"/>
      <c r="AD56" s="883"/>
      <c r="AE56" s="883"/>
      <c r="AF56" s="884"/>
      <c r="AI56" s="527"/>
      <c r="AJ56" s="527"/>
      <c r="AK56" s="527"/>
      <c r="AL56" s="527"/>
      <c r="AM56" s="527"/>
      <c r="AN56" s="527"/>
      <c r="AO56" s="527"/>
      <c r="AP56" s="527"/>
      <c r="AQ56" s="527"/>
      <c r="AR56" s="527"/>
      <c r="AS56" s="527"/>
      <c r="AT56" s="527"/>
      <c r="AU56" s="527"/>
      <c r="AV56" s="527"/>
      <c r="AW56" s="527"/>
      <c r="AX56" s="527"/>
      <c r="AY56" s="527"/>
      <c r="AZ56" s="527"/>
    </row>
    <row r="57" spans="1:52" ht="39.95" customHeight="1">
      <c r="A57" s="930"/>
      <c r="B57" s="861" t="s">
        <v>647</v>
      </c>
      <c r="C57" s="862"/>
      <c r="D57" s="451"/>
      <c r="E57" s="838"/>
      <c r="F57" s="797"/>
      <c r="G57" s="797"/>
      <c r="H57" s="797"/>
      <c r="I57" s="797"/>
      <c r="J57" s="797"/>
      <c r="K57" s="797"/>
      <c r="L57" s="797"/>
      <c r="M57" s="797"/>
      <c r="N57" s="797"/>
      <c r="O57" s="797"/>
      <c r="P57" s="797"/>
      <c r="Q57" s="867"/>
      <c r="R57" s="868"/>
      <c r="S57" s="868"/>
      <c r="T57" s="869"/>
      <c r="U57" s="482"/>
      <c r="V57" s="482"/>
      <c r="W57" s="637"/>
      <c r="X57" s="636"/>
      <c r="Y57" s="636"/>
      <c r="Z57" s="637"/>
      <c r="AA57" s="491"/>
      <c r="AB57" s="491"/>
      <c r="AC57" s="882"/>
      <c r="AD57" s="883"/>
      <c r="AE57" s="883"/>
      <c r="AF57" s="884"/>
      <c r="AI57" s="527"/>
      <c r="AJ57" s="527"/>
      <c r="AK57" s="527"/>
      <c r="AL57" s="527"/>
      <c r="AM57" s="527"/>
      <c r="AN57" s="527"/>
      <c r="AO57" s="527"/>
      <c r="AP57" s="527"/>
      <c r="AQ57" s="527"/>
      <c r="AR57" s="527"/>
      <c r="AS57" s="527"/>
      <c r="AT57" s="527"/>
      <c r="AU57" s="527"/>
      <c r="AV57" s="527"/>
      <c r="AW57" s="527"/>
      <c r="AX57" s="527"/>
      <c r="AY57" s="527"/>
      <c r="AZ57" s="527"/>
    </row>
    <row r="58" spans="1:52" ht="39.95" customHeight="1">
      <c r="A58" s="930"/>
      <c r="B58" s="914"/>
      <c r="C58" s="915"/>
      <c r="D58" s="451"/>
      <c r="E58" s="838"/>
      <c r="F58" s="797"/>
      <c r="G58" s="797"/>
      <c r="H58" s="797"/>
      <c r="I58" s="797"/>
      <c r="J58" s="797"/>
      <c r="K58" s="797"/>
      <c r="L58" s="797"/>
      <c r="M58" s="797"/>
      <c r="N58" s="797"/>
      <c r="O58" s="797"/>
      <c r="P58" s="797"/>
      <c r="Q58" s="890" t="s">
        <v>665</v>
      </c>
      <c r="R58" s="891"/>
      <c r="S58" s="891"/>
      <c r="T58" s="892"/>
      <c r="U58" s="482"/>
      <c r="V58" s="482"/>
      <c r="W58" s="637"/>
      <c r="X58" s="636"/>
      <c r="Y58" s="636"/>
      <c r="Z58" s="637"/>
      <c r="AA58" s="491"/>
      <c r="AB58" s="491"/>
      <c r="AC58" s="882"/>
      <c r="AD58" s="883"/>
      <c r="AE58" s="883"/>
      <c r="AF58" s="884"/>
      <c r="AI58" s="527"/>
      <c r="AJ58" s="527"/>
      <c r="AK58" s="527"/>
      <c r="AL58" s="527"/>
      <c r="AM58" s="527"/>
      <c r="AN58" s="527"/>
      <c r="AO58" s="527"/>
      <c r="AP58" s="527"/>
      <c r="AQ58" s="527"/>
      <c r="AR58" s="529"/>
      <c r="AS58" s="529"/>
      <c r="AT58" s="527"/>
      <c r="AU58" s="527"/>
      <c r="AV58" s="527"/>
      <c r="AW58" s="527"/>
      <c r="AX58" s="527"/>
      <c r="AY58" s="527"/>
      <c r="AZ58" s="527"/>
    </row>
    <row r="59" spans="1:52" ht="39.95" customHeight="1">
      <c r="A59" s="930"/>
      <c r="B59" s="916"/>
      <c r="C59" s="915"/>
      <c r="D59" s="451"/>
      <c r="E59" s="838"/>
      <c r="F59" s="797"/>
      <c r="G59" s="797"/>
      <c r="H59" s="797"/>
      <c r="I59" s="797"/>
      <c r="J59" s="797"/>
      <c r="K59" s="797"/>
      <c r="L59" s="797"/>
      <c r="M59" s="797"/>
      <c r="N59" s="797"/>
      <c r="O59" s="797"/>
      <c r="P59" s="797"/>
      <c r="Q59" s="893"/>
      <c r="R59" s="894"/>
      <c r="S59" s="894"/>
      <c r="T59" s="895"/>
      <c r="U59" s="482"/>
      <c r="V59" s="482"/>
      <c r="W59" s="637"/>
      <c r="X59" s="636"/>
      <c r="Y59" s="636"/>
      <c r="Z59" s="637"/>
      <c r="AA59" s="491"/>
      <c r="AB59" s="491"/>
      <c r="AC59" s="882"/>
      <c r="AD59" s="883"/>
      <c r="AE59" s="883"/>
      <c r="AF59" s="884"/>
      <c r="AJ59" s="8"/>
      <c r="AK59" s="8"/>
      <c r="AY59" s="8"/>
      <c r="AZ59" s="8"/>
    </row>
    <row r="60" spans="1:52" ht="39.95" customHeight="1">
      <c r="A60" s="930"/>
      <c r="B60" s="916"/>
      <c r="C60" s="915"/>
      <c r="D60" s="451"/>
      <c r="E60" s="838"/>
      <c r="F60" s="797"/>
      <c r="G60" s="797"/>
      <c r="H60" s="797"/>
      <c r="I60" s="797"/>
      <c r="J60" s="797"/>
      <c r="K60" s="797"/>
      <c r="L60" s="797"/>
      <c r="M60" s="797"/>
      <c r="N60" s="797"/>
      <c r="O60" s="797"/>
      <c r="P60" s="797"/>
      <c r="Q60" s="893"/>
      <c r="R60" s="894"/>
      <c r="S60" s="894"/>
      <c r="T60" s="895"/>
      <c r="U60" s="482"/>
      <c r="V60" s="482"/>
      <c r="W60" s="637"/>
      <c r="X60" s="636"/>
      <c r="Y60" s="636"/>
      <c r="Z60" s="637"/>
      <c r="AA60" s="491"/>
      <c r="AB60" s="491"/>
      <c r="AC60" s="882"/>
      <c r="AD60" s="883"/>
      <c r="AE60" s="883"/>
      <c r="AF60" s="884"/>
      <c r="AJ60" s="8"/>
      <c r="AK60" s="8"/>
      <c r="AY60" s="8"/>
      <c r="AZ60" s="8"/>
    </row>
    <row r="61" spans="1:52" ht="39.95" customHeight="1">
      <c r="A61" s="930"/>
      <c r="B61" s="916"/>
      <c r="C61" s="915"/>
      <c r="D61" s="451"/>
      <c r="E61" s="838"/>
      <c r="F61" s="797"/>
      <c r="G61" s="797"/>
      <c r="H61" s="797"/>
      <c r="I61" s="797"/>
      <c r="J61" s="797"/>
      <c r="K61" s="797"/>
      <c r="L61" s="797"/>
      <c r="M61" s="797"/>
      <c r="N61" s="797"/>
      <c r="O61" s="797"/>
      <c r="P61" s="797"/>
      <c r="Q61" s="893"/>
      <c r="R61" s="894"/>
      <c r="S61" s="894"/>
      <c r="T61" s="895"/>
      <c r="U61" s="464"/>
      <c r="V61" s="464"/>
      <c r="W61" s="637"/>
      <c r="X61" s="636"/>
      <c r="Y61" s="636"/>
      <c r="Z61" s="637"/>
      <c r="AA61" s="491"/>
      <c r="AB61" s="491"/>
      <c r="AC61" s="882"/>
      <c r="AD61" s="883"/>
      <c r="AE61" s="883"/>
      <c r="AF61" s="884"/>
      <c r="AJ61" s="8"/>
      <c r="AK61" s="8"/>
      <c r="AY61" s="8"/>
      <c r="AZ61" s="8"/>
    </row>
    <row r="62" spans="1:52" ht="39.95" customHeight="1">
      <c r="A62" s="930"/>
      <c r="B62" s="916"/>
      <c r="C62" s="915"/>
      <c r="D62" s="451"/>
      <c r="E62" s="838"/>
      <c r="F62" s="797"/>
      <c r="G62" s="797"/>
      <c r="H62" s="797"/>
      <c r="I62" s="797"/>
      <c r="J62" s="797"/>
      <c r="K62" s="797"/>
      <c r="L62" s="797"/>
      <c r="M62" s="797"/>
      <c r="N62" s="797"/>
      <c r="O62" s="797"/>
      <c r="P62" s="797"/>
      <c r="Q62" s="896"/>
      <c r="R62" s="897"/>
      <c r="S62" s="897"/>
      <c r="T62" s="898"/>
      <c r="U62" s="482"/>
      <c r="V62" s="482"/>
      <c r="W62" s="637"/>
      <c r="X62" s="636"/>
      <c r="Y62" s="636"/>
      <c r="Z62" s="637"/>
      <c r="AA62" s="491"/>
      <c r="AB62" s="491"/>
      <c r="AC62" s="882"/>
      <c r="AD62" s="883"/>
      <c r="AE62" s="883"/>
      <c r="AF62" s="884"/>
      <c r="AJ62" s="8"/>
      <c r="AK62" s="8"/>
      <c r="AY62" s="8"/>
      <c r="AZ62" s="8"/>
    </row>
    <row r="63" spans="1:52" ht="39.95" customHeight="1">
      <c r="A63" s="930"/>
      <c r="B63" s="861" t="s">
        <v>648</v>
      </c>
      <c r="C63" s="862"/>
      <c r="D63" s="451"/>
      <c r="E63" s="838"/>
      <c r="F63" s="797"/>
      <c r="G63" s="797"/>
      <c r="H63" s="797"/>
      <c r="I63" s="797"/>
      <c r="J63" s="797"/>
      <c r="K63" s="797"/>
      <c r="L63" s="797"/>
      <c r="M63" s="797"/>
      <c r="N63" s="797"/>
      <c r="O63" s="797"/>
      <c r="P63" s="797"/>
      <c r="Q63" s="867"/>
      <c r="R63" s="868"/>
      <c r="S63" s="868"/>
      <c r="T63" s="869"/>
      <c r="U63" s="482"/>
      <c r="V63" s="482"/>
      <c r="W63" s="637"/>
      <c r="X63" s="636"/>
      <c r="Y63" s="636"/>
      <c r="Z63" s="637"/>
      <c r="AA63" s="491"/>
      <c r="AB63" s="491"/>
      <c r="AC63" s="882"/>
      <c r="AD63" s="883"/>
      <c r="AE63" s="883"/>
      <c r="AF63" s="884"/>
      <c r="AJ63" s="8"/>
      <c r="AK63" s="8"/>
      <c r="AY63" s="8"/>
      <c r="AZ63" s="8"/>
    </row>
    <row r="64" spans="1:52" ht="39.95" customHeight="1">
      <c r="A64" s="930"/>
      <c r="B64" s="914"/>
      <c r="C64" s="915"/>
      <c r="D64" s="451"/>
      <c r="E64" s="838"/>
      <c r="F64" s="797"/>
      <c r="G64" s="797"/>
      <c r="H64" s="797"/>
      <c r="I64" s="797"/>
      <c r="J64" s="797"/>
      <c r="K64" s="797"/>
      <c r="L64" s="797"/>
      <c r="M64" s="797"/>
      <c r="N64" s="797"/>
      <c r="O64" s="797"/>
      <c r="P64" s="797"/>
      <c r="Q64" s="890" t="s">
        <v>665</v>
      </c>
      <c r="R64" s="891"/>
      <c r="S64" s="891"/>
      <c r="T64" s="892"/>
      <c r="U64" s="482"/>
      <c r="V64" s="482"/>
      <c r="W64" s="637"/>
      <c r="X64" s="636"/>
      <c r="Y64" s="636"/>
      <c r="Z64" s="637"/>
      <c r="AA64" s="491"/>
      <c r="AB64" s="491"/>
      <c r="AC64" s="882"/>
      <c r="AD64" s="883"/>
      <c r="AE64" s="883"/>
      <c r="AF64" s="884"/>
      <c r="AJ64" s="8"/>
      <c r="AK64" s="8"/>
      <c r="AY64" s="8"/>
      <c r="AZ64" s="8"/>
    </row>
    <row r="65" spans="1:52" ht="39.95" customHeight="1">
      <c r="A65" s="930"/>
      <c r="B65" s="916"/>
      <c r="C65" s="915"/>
      <c r="D65" s="451"/>
      <c r="E65" s="838"/>
      <c r="F65" s="797"/>
      <c r="G65" s="797"/>
      <c r="H65" s="797"/>
      <c r="I65" s="797"/>
      <c r="J65" s="797"/>
      <c r="K65" s="797"/>
      <c r="L65" s="797"/>
      <c r="M65" s="797"/>
      <c r="N65" s="797"/>
      <c r="O65" s="797"/>
      <c r="P65" s="797"/>
      <c r="Q65" s="893"/>
      <c r="R65" s="894"/>
      <c r="S65" s="894"/>
      <c r="T65" s="895"/>
      <c r="U65" s="482"/>
      <c r="V65" s="482"/>
      <c r="W65" s="637"/>
      <c r="X65" s="636"/>
      <c r="Y65" s="636"/>
      <c r="Z65" s="637"/>
      <c r="AA65" s="491"/>
      <c r="AB65" s="491"/>
      <c r="AC65" s="882"/>
      <c r="AD65" s="883"/>
      <c r="AE65" s="883"/>
      <c r="AF65" s="884"/>
      <c r="AJ65" s="8"/>
      <c r="AK65" s="8"/>
      <c r="AY65" s="8"/>
      <c r="AZ65" s="8"/>
    </row>
    <row r="66" spans="1:52" ht="39.95" customHeight="1">
      <c r="A66" s="930"/>
      <c r="B66" s="916"/>
      <c r="C66" s="915"/>
      <c r="D66" s="451"/>
      <c r="E66" s="838"/>
      <c r="F66" s="797"/>
      <c r="G66" s="797"/>
      <c r="H66" s="797"/>
      <c r="I66" s="797"/>
      <c r="J66" s="797"/>
      <c r="K66" s="797"/>
      <c r="L66" s="797"/>
      <c r="M66" s="797"/>
      <c r="N66" s="797"/>
      <c r="O66" s="797"/>
      <c r="P66" s="797"/>
      <c r="Q66" s="893"/>
      <c r="R66" s="894"/>
      <c r="S66" s="894"/>
      <c r="T66" s="895"/>
      <c r="U66" s="464"/>
      <c r="V66" s="464"/>
      <c r="W66" s="637"/>
      <c r="X66" s="636"/>
      <c r="Y66" s="636"/>
      <c r="Z66" s="637"/>
      <c r="AA66" s="491"/>
      <c r="AB66" s="491"/>
      <c r="AC66" s="882"/>
      <c r="AD66" s="883"/>
      <c r="AE66" s="883"/>
      <c r="AF66" s="884"/>
      <c r="AJ66" s="8"/>
      <c r="AK66" s="8"/>
      <c r="AY66" s="8"/>
      <c r="AZ66" s="8"/>
    </row>
    <row r="67" spans="1:52" ht="39.95" customHeight="1">
      <c r="A67" s="930"/>
      <c r="B67" s="916"/>
      <c r="C67" s="915"/>
      <c r="D67" s="451"/>
      <c r="E67" s="838"/>
      <c r="F67" s="797"/>
      <c r="G67" s="797"/>
      <c r="H67" s="797"/>
      <c r="I67" s="797"/>
      <c r="J67" s="797"/>
      <c r="K67" s="797"/>
      <c r="L67" s="797"/>
      <c r="M67" s="797"/>
      <c r="N67" s="797"/>
      <c r="O67" s="797"/>
      <c r="P67" s="797"/>
      <c r="Q67" s="893"/>
      <c r="R67" s="894"/>
      <c r="S67" s="894"/>
      <c r="T67" s="895"/>
      <c r="U67" s="482"/>
      <c r="V67" s="482"/>
      <c r="W67" s="637"/>
      <c r="X67" s="636"/>
      <c r="Y67" s="636"/>
      <c r="Z67" s="637"/>
      <c r="AA67" s="491"/>
      <c r="AB67" s="491"/>
      <c r="AC67" s="882"/>
      <c r="AD67" s="883"/>
      <c r="AE67" s="883"/>
      <c r="AF67" s="884"/>
      <c r="AJ67" s="8"/>
      <c r="AK67" s="8"/>
      <c r="AY67" s="8"/>
      <c r="AZ67" s="8"/>
    </row>
    <row r="68" spans="1:52" ht="39.95" customHeight="1">
      <c r="A68" s="930"/>
      <c r="B68" s="916"/>
      <c r="C68" s="915"/>
      <c r="D68" s="451"/>
      <c r="E68" s="838"/>
      <c r="F68" s="797"/>
      <c r="G68" s="797"/>
      <c r="H68" s="797"/>
      <c r="I68" s="797"/>
      <c r="J68" s="797"/>
      <c r="K68" s="797"/>
      <c r="L68" s="797"/>
      <c r="M68" s="797"/>
      <c r="N68" s="797"/>
      <c r="O68" s="797"/>
      <c r="P68" s="797"/>
      <c r="Q68" s="896"/>
      <c r="R68" s="897"/>
      <c r="S68" s="897"/>
      <c r="T68" s="898"/>
      <c r="U68" s="482"/>
      <c r="V68" s="482"/>
      <c r="W68" s="637"/>
      <c r="X68" s="664"/>
      <c r="Y68" s="664"/>
      <c r="Z68" s="637"/>
      <c r="AA68" s="491"/>
      <c r="AB68" s="491"/>
      <c r="AC68" s="882"/>
      <c r="AD68" s="883"/>
      <c r="AE68" s="883"/>
      <c r="AF68" s="884"/>
      <c r="AJ68" s="8"/>
      <c r="AK68" s="8"/>
      <c r="AY68" s="8"/>
      <c r="AZ68" s="8"/>
    </row>
    <row r="69" spans="1:52" ht="39.95" customHeight="1">
      <c r="A69" s="930"/>
      <c r="B69" s="922" t="s">
        <v>649</v>
      </c>
      <c r="C69" s="923"/>
      <c r="D69" s="660"/>
      <c r="E69" s="924"/>
      <c r="F69" s="925"/>
      <c r="G69" s="925"/>
      <c r="H69" s="925"/>
      <c r="I69" s="925"/>
      <c r="J69" s="925"/>
      <c r="K69" s="925"/>
      <c r="L69" s="925"/>
      <c r="M69" s="925"/>
      <c r="N69" s="925"/>
      <c r="O69" s="925"/>
      <c r="P69" s="925"/>
      <c r="Q69" s="926"/>
      <c r="R69" s="927"/>
      <c r="S69" s="927"/>
      <c r="T69" s="928"/>
      <c r="U69" s="661"/>
      <c r="V69" s="661"/>
      <c r="W69" s="662"/>
      <c r="X69" s="636"/>
      <c r="Y69" s="636"/>
      <c r="Z69" s="662"/>
      <c r="AA69" s="663"/>
      <c r="AB69" s="663"/>
      <c r="AC69" s="882"/>
      <c r="AD69" s="883"/>
      <c r="AE69" s="883"/>
      <c r="AF69" s="884"/>
      <c r="AJ69" s="8"/>
      <c r="AK69" s="8"/>
      <c r="AY69" s="8"/>
      <c r="AZ69" s="8"/>
    </row>
    <row r="70" spans="1:52" ht="39.95" customHeight="1">
      <c r="A70" s="930"/>
      <c r="B70" s="914"/>
      <c r="C70" s="915"/>
      <c r="D70" s="451"/>
      <c r="E70" s="838"/>
      <c r="F70" s="797"/>
      <c r="G70" s="797"/>
      <c r="H70" s="797"/>
      <c r="I70" s="797"/>
      <c r="J70" s="797"/>
      <c r="K70" s="797"/>
      <c r="L70" s="797"/>
      <c r="M70" s="797"/>
      <c r="N70" s="797"/>
      <c r="O70" s="797"/>
      <c r="P70" s="797"/>
      <c r="Q70" s="890" t="s">
        <v>665</v>
      </c>
      <c r="R70" s="891"/>
      <c r="S70" s="891"/>
      <c r="T70" s="892"/>
      <c r="U70" s="482"/>
      <c r="V70" s="482"/>
      <c r="W70" s="637"/>
      <c r="X70" s="636"/>
      <c r="Y70" s="636"/>
      <c r="Z70" s="637"/>
      <c r="AA70" s="491"/>
      <c r="AB70" s="491"/>
      <c r="AC70" s="882"/>
      <c r="AD70" s="883"/>
      <c r="AE70" s="883"/>
      <c r="AF70" s="884"/>
      <c r="AJ70" s="8"/>
      <c r="AK70" s="8"/>
      <c r="AY70" s="8"/>
      <c r="AZ70" s="8"/>
    </row>
    <row r="71" spans="1:52" ht="39.95" customHeight="1">
      <c r="A71" s="930"/>
      <c r="B71" s="916"/>
      <c r="C71" s="915"/>
      <c r="D71" s="451"/>
      <c r="E71" s="838"/>
      <c r="F71" s="797"/>
      <c r="G71" s="797"/>
      <c r="H71" s="797"/>
      <c r="I71" s="797"/>
      <c r="J71" s="797"/>
      <c r="K71" s="797"/>
      <c r="L71" s="797"/>
      <c r="M71" s="797"/>
      <c r="N71" s="797"/>
      <c r="O71" s="797"/>
      <c r="P71" s="797"/>
      <c r="Q71" s="893"/>
      <c r="R71" s="894"/>
      <c r="S71" s="894"/>
      <c r="T71" s="895"/>
      <c r="U71" s="482"/>
      <c r="V71" s="482"/>
      <c r="W71" s="637"/>
      <c r="X71" s="636"/>
      <c r="Y71" s="636"/>
      <c r="Z71" s="637"/>
      <c r="AA71" s="491"/>
      <c r="AB71" s="491"/>
      <c r="AC71" s="882"/>
      <c r="AD71" s="883"/>
      <c r="AE71" s="883"/>
      <c r="AF71" s="884"/>
      <c r="AJ71" s="8"/>
      <c r="AK71" s="8"/>
      <c r="AY71" s="8"/>
      <c r="AZ71" s="8"/>
    </row>
    <row r="72" spans="1:52" ht="39.95" customHeight="1">
      <c r="A72" s="930"/>
      <c r="B72" s="916"/>
      <c r="C72" s="915"/>
      <c r="D72" s="451"/>
      <c r="E72" s="838"/>
      <c r="F72" s="797"/>
      <c r="G72" s="797"/>
      <c r="H72" s="797"/>
      <c r="I72" s="797"/>
      <c r="J72" s="797"/>
      <c r="K72" s="797"/>
      <c r="L72" s="797"/>
      <c r="M72" s="797"/>
      <c r="N72" s="797"/>
      <c r="O72" s="797"/>
      <c r="P72" s="797"/>
      <c r="Q72" s="893"/>
      <c r="R72" s="894"/>
      <c r="S72" s="894"/>
      <c r="T72" s="895"/>
      <c r="U72" s="464"/>
      <c r="V72" s="464"/>
      <c r="W72" s="637"/>
      <c r="X72" s="636"/>
      <c r="Y72" s="636"/>
      <c r="Z72" s="637"/>
      <c r="AA72" s="491"/>
      <c r="AB72" s="491"/>
      <c r="AC72" s="882"/>
      <c r="AD72" s="883"/>
      <c r="AE72" s="883"/>
      <c r="AF72" s="884"/>
      <c r="AJ72" s="8"/>
      <c r="AK72" s="8"/>
      <c r="AY72" s="8"/>
      <c r="AZ72" s="8"/>
    </row>
    <row r="73" spans="1:52" ht="39.95" customHeight="1">
      <c r="A73" s="930"/>
      <c r="B73" s="916"/>
      <c r="C73" s="915"/>
      <c r="D73" s="451"/>
      <c r="E73" s="838"/>
      <c r="F73" s="797"/>
      <c r="G73" s="797"/>
      <c r="H73" s="797"/>
      <c r="I73" s="797"/>
      <c r="J73" s="797"/>
      <c r="K73" s="797"/>
      <c r="L73" s="797"/>
      <c r="M73" s="797"/>
      <c r="N73" s="797"/>
      <c r="O73" s="797"/>
      <c r="P73" s="797"/>
      <c r="Q73" s="893"/>
      <c r="R73" s="894"/>
      <c r="S73" s="894"/>
      <c r="T73" s="895"/>
      <c r="U73" s="482"/>
      <c r="V73" s="482"/>
      <c r="W73" s="637"/>
      <c r="X73" s="636"/>
      <c r="Y73" s="636"/>
      <c r="Z73" s="637"/>
      <c r="AA73" s="491"/>
      <c r="AB73" s="491"/>
      <c r="AC73" s="882"/>
      <c r="AD73" s="883"/>
      <c r="AE73" s="883"/>
      <c r="AF73" s="884"/>
      <c r="AJ73" s="8"/>
      <c r="AK73" s="8"/>
      <c r="AY73" s="8"/>
      <c r="AZ73" s="8"/>
    </row>
    <row r="74" spans="1:52" ht="39.95" customHeight="1">
      <c r="A74" s="930"/>
      <c r="B74" s="916"/>
      <c r="C74" s="915"/>
      <c r="D74" s="451"/>
      <c r="E74" s="838"/>
      <c r="F74" s="797"/>
      <c r="G74" s="797"/>
      <c r="H74" s="797"/>
      <c r="I74" s="797"/>
      <c r="J74" s="797"/>
      <c r="K74" s="797"/>
      <c r="L74" s="797"/>
      <c r="M74" s="797"/>
      <c r="N74" s="797"/>
      <c r="O74" s="797"/>
      <c r="P74" s="797"/>
      <c r="Q74" s="896"/>
      <c r="R74" s="897"/>
      <c r="S74" s="897"/>
      <c r="T74" s="898"/>
      <c r="U74" s="482"/>
      <c r="V74" s="482"/>
      <c r="W74" s="637"/>
      <c r="X74" s="664"/>
      <c r="Y74" s="664"/>
      <c r="Z74" s="637"/>
      <c r="AA74" s="491"/>
      <c r="AB74" s="491"/>
      <c r="AC74" s="882"/>
      <c r="AD74" s="883"/>
      <c r="AE74" s="883"/>
      <c r="AF74" s="884"/>
      <c r="AJ74" s="8"/>
      <c r="AK74" s="8"/>
      <c r="AY74" s="8"/>
      <c r="AZ74" s="8"/>
    </row>
    <row r="75" spans="1:52" ht="39.95" customHeight="1">
      <c r="A75" s="930"/>
      <c r="B75" s="861" t="s">
        <v>652</v>
      </c>
      <c r="C75" s="862"/>
      <c r="D75" s="660"/>
      <c r="E75" s="924"/>
      <c r="F75" s="925"/>
      <c r="G75" s="925"/>
      <c r="H75" s="925"/>
      <c r="I75" s="925"/>
      <c r="J75" s="925"/>
      <c r="K75" s="925"/>
      <c r="L75" s="925"/>
      <c r="M75" s="925"/>
      <c r="N75" s="925"/>
      <c r="O75" s="925"/>
      <c r="P75" s="925"/>
      <c r="Q75" s="926"/>
      <c r="R75" s="927"/>
      <c r="S75" s="927"/>
      <c r="T75" s="928"/>
      <c r="U75" s="661"/>
      <c r="V75" s="661"/>
      <c r="W75" s="662"/>
      <c r="X75" s="636"/>
      <c r="Y75" s="636"/>
      <c r="Z75" s="662"/>
      <c r="AA75" s="663"/>
      <c r="AB75" s="663"/>
      <c r="AC75" s="882"/>
      <c r="AD75" s="883"/>
      <c r="AE75" s="883"/>
      <c r="AF75" s="884"/>
      <c r="AJ75" s="8"/>
      <c r="AK75" s="8"/>
      <c r="AY75" s="8"/>
      <c r="AZ75" s="8"/>
    </row>
    <row r="76" spans="1:52" ht="39.95" customHeight="1">
      <c r="A76" s="930"/>
      <c r="B76" s="914"/>
      <c r="C76" s="915"/>
      <c r="D76" s="451"/>
      <c r="E76" s="838"/>
      <c r="F76" s="797"/>
      <c r="G76" s="797"/>
      <c r="H76" s="797"/>
      <c r="I76" s="797"/>
      <c r="J76" s="797"/>
      <c r="K76" s="797"/>
      <c r="L76" s="797"/>
      <c r="M76" s="797"/>
      <c r="N76" s="797"/>
      <c r="O76" s="797"/>
      <c r="P76" s="797"/>
      <c r="Q76" s="890" t="s">
        <v>665</v>
      </c>
      <c r="R76" s="891"/>
      <c r="S76" s="891"/>
      <c r="T76" s="892"/>
      <c r="U76" s="482"/>
      <c r="V76" s="482"/>
      <c r="W76" s="637"/>
      <c r="X76" s="636"/>
      <c r="Y76" s="636"/>
      <c r="Z76" s="637"/>
      <c r="AA76" s="491"/>
      <c r="AB76" s="491"/>
      <c r="AC76" s="882"/>
      <c r="AD76" s="883"/>
      <c r="AE76" s="883"/>
      <c r="AF76" s="884"/>
      <c r="AJ76" s="8"/>
      <c r="AK76" s="8"/>
      <c r="AY76" s="8"/>
      <c r="AZ76" s="8"/>
    </row>
    <row r="77" spans="1:52" ht="39.95" customHeight="1">
      <c r="A77" s="930"/>
      <c r="B77" s="916"/>
      <c r="C77" s="915"/>
      <c r="D77" s="451"/>
      <c r="E77" s="838"/>
      <c r="F77" s="797"/>
      <c r="G77" s="797"/>
      <c r="H77" s="797"/>
      <c r="I77" s="797"/>
      <c r="J77" s="797"/>
      <c r="K77" s="797"/>
      <c r="L77" s="797"/>
      <c r="M77" s="797"/>
      <c r="N77" s="797"/>
      <c r="O77" s="797"/>
      <c r="P77" s="797"/>
      <c r="Q77" s="893"/>
      <c r="R77" s="894"/>
      <c r="S77" s="894"/>
      <c r="T77" s="895"/>
      <c r="U77" s="482"/>
      <c r="V77" s="482"/>
      <c r="W77" s="637"/>
      <c r="X77" s="636"/>
      <c r="Y77" s="636"/>
      <c r="Z77" s="637"/>
      <c r="AA77" s="491"/>
      <c r="AB77" s="491"/>
      <c r="AC77" s="882"/>
      <c r="AD77" s="883"/>
      <c r="AE77" s="883"/>
      <c r="AF77" s="884"/>
      <c r="AJ77" s="8"/>
      <c r="AK77" s="8"/>
      <c r="AY77" s="8"/>
      <c r="AZ77" s="8"/>
    </row>
    <row r="78" spans="1:52" ht="39.95" customHeight="1">
      <c r="A78" s="930"/>
      <c r="B78" s="916"/>
      <c r="C78" s="915"/>
      <c r="D78" s="451"/>
      <c r="E78" s="838"/>
      <c r="F78" s="797"/>
      <c r="G78" s="797"/>
      <c r="H78" s="797"/>
      <c r="I78" s="797"/>
      <c r="J78" s="797"/>
      <c r="K78" s="797"/>
      <c r="L78" s="797"/>
      <c r="M78" s="797"/>
      <c r="N78" s="797"/>
      <c r="O78" s="797"/>
      <c r="P78" s="797"/>
      <c r="Q78" s="893"/>
      <c r="R78" s="894"/>
      <c r="S78" s="894"/>
      <c r="T78" s="895"/>
      <c r="U78" s="464"/>
      <c r="V78" s="464"/>
      <c r="W78" s="637"/>
      <c r="X78" s="636"/>
      <c r="Y78" s="636"/>
      <c r="Z78" s="637"/>
      <c r="AA78" s="491"/>
      <c r="AB78" s="491"/>
      <c r="AC78" s="882"/>
      <c r="AD78" s="883"/>
      <c r="AE78" s="883"/>
      <c r="AF78" s="884"/>
      <c r="AJ78" s="8"/>
      <c r="AK78" s="8"/>
      <c r="AY78" s="8"/>
      <c r="AZ78" s="8"/>
    </row>
    <row r="79" spans="1:52" ht="39.95" customHeight="1">
      <c r="A79" s="930"/>
      <c r="B79" s="916"/>
      <c r="C79" s="915"/>
      <c r="D79" s="451"/>
      <c r="E79" s="838"/>
      <c r="F79" s="797"/>
      <c r="G79" s="797"/>
      <c r="H79" s="797"/>
      <c r="I79" s="797"/>
      <c r="J79" s="797"/>
      <c r="K79" s="797"/>
      <c r="L79" s="797"/>
      <c r="M79" s="797"/>
      <c r="N79" s="797"/>
      <c r="O79" s="797"/>
      <c r="P79" s="797"/>
      <c r="Q79" s="893"/>
      <c r="R79" s="894"/>
      <c r="S79" s="894"/>
      <c r="T79" s="895"/>
      <c r="U79" s="482"/>
      <c r="V79" s="482"/>
      <c r="W79" s="637"/>
      <c r="X79" s="636"/>
      <c r="Y79" s="636"/>
      <c r="Z79" s="637"/>
      <c r="AA79" s="491"/>
      <c r="AB79" s="491"/>
      <c r="AC79" s="882"/>
      <c r="AD79" s="883"/>
      <c r="AE79" s="883"/>
      <c r="AF79" s="884"/>
      <c r="AJ79" s="8"/>
      <c r="AK79" s="8"/>
      <c r="AY79" s="8"/>
      <c r="AZ79" s="8"/>
    </row>
    <row r="80" spans="1:52" ht="39.95" customHeight="1">
      <c r="A80" s="930"/>
      <c r="B80" s="916"/>
      <c r="C80" s="915"/>
      <c r="D80" s="451"/>
      <c r="E80" s="838"/>
      <c r="F80" s="797"/>
      <c r="G80" s="797"/>
      <c r="H80" s="797"/>
      <c r="I80" s="797"/>
      <c r="J80" s="797"/>
      <c r="K80" s="797"/>
      <c r="L80" s="797"/>
      <c r="M80" s="797"/>
      <c r="N80" s="797"/>
      <c r="O80" s="797"/>
      <c r="P80" s="797"/>
      <c r="Q80" s="896"/>
      <c r="R80" s="897"/>
      <c r="S80" s="897"/>
      <c r="T80" s="898"/>
      <c r="U80" s="482"/>
      <c r="V80" s="482"/>
      <c r="W80" s="637"/>
      <c r="X80" s="664"/>
      <c r="Y80" s="664"/>
      <c r="Z80" s="637"/>
      <c r="AA80" s="491"/>
      <c r="AB80" s="491"/>
      <c r="AC80" s="882"/>
      <c r="AD80" s="883"/>
      <c r="AE80" s="883"/>
      <c r="AF80" s="884"/>
      <c r="AJ80" s="8"/>
      <c r="AK80" s="8"/>
      <c r="AY80" s="8"/>
      <c r="AZ80" s="8"/>
    </row>
    <row r="81" spans="1:52" ht="39.95" customHeight="1">
      <c r="A81" s="930"/>
      <c r="B81" s="861" t="s">
        <v>651</v>
      </c>
      <c r="C81" s="862"/>
      <c r="D81" s="660"/>
      <c r="E81" s="924"/>
      <c r="F81" s="925"/>
      <c r="G81" s="925"/>
      <c r="H81" s="925"/>
      <c r="I81" s="925"/>
      <c r="J81" s="925"/>
      <c r="K81" s="925"/>
      <c r="L81" s="925"/>
      <c r="M81" s="925"/>
      <c r="N81" s="925"/>
      <c r="O81" s="925"/>
      <c r="P81" s="925"/>
      <c r="Q81" s="926"/>
      <c r="R81" s="927"/>
      <c r="S81" s="927"/>
      <c r="T81" s="928"/>
      <c r="U81" s="661"/>
      <c r="V81" s="661"/>
      <c r="W81" s="662"/>
      <c r="X81" s="636"/>
      <c r="Y81" s="636"/>
      <c r="Z81" s="662"/>
      <c r="AA81" s="663"/>
      <c r="AB81" s="663"/>
      <c r="AC81" s="882"/>
      <c r="AD81" s="883"/>
      <c r="AE81" s="883"/>
      <c r="AF81" s="884"/>
      <c r="AJ81" s="8"/>
      <c r="AK81" s="8"/>
      <c r="AY81" s="8"/>
      <c r="AZ81" s="8"/>
    </row>
    <row r="82" spans="1:52" ht="39.95" customHeight="1">
      <c r="A82" s="930"/>
      <c r="B82" s="914"/>
      <c r="C82" s="915"/>
      <c r="D82" s="451"/>
      <c r="E82" s="838"/>
      <c r="F82" s="797"/>
      <c r="G82" s="797"/>
      <c r="H82" s="797"/>
      <c r="I82" s="797"/>
      <c r="J82" s="797"/>
      <c r="K82" s="797"/>
      <c r="L82" s="797"/>
      <c r="M82" s="797"/>
      <c r="N82" s="797"/>
      <c r="O82" s="797"/>
      <c r="P82" s="797"/>
      <c r="Q82" s="890" t="s">
        <v>665</v>
      </c>
      <c r="R82" s="891"/>
      <c r="S82" s="891"/>
      <c r="T82" s="892"/>
      <c r="U82" s="482"/>
      <c r="V82" s="482"/>
      <c r="W82" s="637"/>
      <c r="X82" s="636"/>
      <c r="Y82" s="636"/>
      <c r="Z82" s="637"/>
      <c r="AA82" s="491"/>
      <c r="AB82" s="491"/>
      <c r="AC82" s="882"/>
      <c r="AD82" s="883"/>
      <c r="AE82" s="883"/>
      <c r="AF82" s="884"/>
      <c r="AJ82" s="8"/>
      <c r="AK82" s="8"/>
      <c r="AY82" s="8"/>
      <c r="AZ82" s="8"/>
    </row>
    <row r="83" spans="1:52" ht="39.95" customHeight="1">
      <c r="A83" s="930"/>
      <c r="B83" s="916"/>
      <c r="C83" s="915"/>
      <c r="D83" s="451"/>
      <c r="E83" s="838"/>
      <c r="F83" s="797"/>
      <c r="G83" s="797"/>
      <c r="H83" s="797"/>
      <c r="I83" s="797"/>
      <c r="J83" s="797"/>
      <c r="K83" s="797"/>
      <c r="L83" s="797"/>
      <c r="M83" s="797"/>
      <c r="N83" s="797"/>
      <c r="O83" s="797"/>
      <c r="P83" s="797"/>
      <c r="Q83" s="893"/>
      <c r="R83" s="894"/>
      <c r="S83" s="894"/>
      <c r="T83" s="895"/>
      <c r="U83" s="482"/>
      <c r="V83" s="482"/>
      <c r="W83" s="637"/>
      <c r="X83" s="636"/>
      <c r="Y83" s="636"/>
      <c r="Z83" s="637"/>
      <c r="AA83" s="491"/>
      <c r="AB83" s="491"/>
      <c r="AC83" s="882"/>
      <c r="AD83" s="883"/>
      <c r="AE83" s="883"/>
      <c r="AF83" s="884"/>
      <c r="AJ83" s="8"/>
      <c r="AK83" s="8"/>
      <c r="AY83" s="8"/>
      <c r="AZ83" s="8"/>
    </row>
    <row r="84" spans="1:52" ht="39.95" customHeight="1">
      <c r="A84" s="930"/>
      <c r="B84" s="916"/>
      <c r="C84" s="915"/>
      <c r="D84" s="451"/>
      <c r="E84" s="838"/>
      <c r="F84" s="797"/>
      <c r="G84" s="797"/>
      <c r="H84" s="797"/>
      <c r="I84" s="797"/>
      <c r="J84" s="797"/>
      <c r="K84" s="797"/>
      <c r="L84" s="797"/>
      <c r="M84" s="797"/>
      <c r="N84" s="797"/>
      <c r="O84" s="797"/>
      <c r="P84" s="797"/>
      <c r="Q84" s="893"/>
      <c r="R84" s="894"/>
      <c r="S84" s="894"/>
      <c r="T84" s="895"/>
      <c r="U84" s="464"/>
      <c r="V84" s="464"/>
      <c r="W84" s="637"/>
      <c r="X84" s="636"/>
      <c r="Y84" s="636"/>
      <c r="Z84" s="637"/>
      <c r="AA84" s="491"/>
      <c r="AB84" s="491"/>
      <c r="AC84" s="882"/>
      <c r="AD84" s="883"/>
      <c r="AE84" s="883"/>
      <c r="AF84" s="884"/>
      <c r="AJ84" s="8"/>
      <c r="AK84" s="8"/>
      <c r="AY84" s="8"/>
      <c r="AZ84" s="8"/>
    </row>
    <row r="85" spans="1:52" ht="39.95" customHeight="1">
      <c r="A85" s="930"/>
      <c r="B85" s="916"/>
      <c r="C85" s="915"/>
      <c r="D85" s="451"/>
      <c r="E85" s="838"/>
      <c r="F85" s="797"/>
      <c r="G85" s="797"/>
      <c r="H85" s="797"/>
      <c r="I85" s="797"/>
      <c r="J85" s="797"/>
      <c r="K85" s="797"/>
      <c r="L85" s="797"/>
      <c r="M85" s="797"/>
      <c r="N85" s="797"/>
      <c r="O85" s="797"/>
      <c r="P85" s="797"/>
      <c r="Q85" s="893"/>
      <c r="R85" s="894"/>
      <c r="S85" s="894"/>
      <c r="T85" s="895"/>
      <c r="U85" s="482"/>
      <c r="V85" s="482"/>
      <c r="W85" s="637"/>
      <c r="X85" s="636"/>
      <c r="Y85" s="636"/>
      <c r="Z85" s="637"/>
      <c r="AA85" s="491"/>
      <c r="AB85" s="491"/>
      <c r="AC85" s="882"/>
      <c r="AD85" s="883"/>
      <c r="AE85" s="883"/>
      <c r="AF85" s="884"/>
      <c r="AJ85" s="8"/>
      <c r="AK85" s="8"/>
      <c r="AY85" s="8"/>
      <c r="AZ85" s="8"/>
    </row>
    <row r="86" spans="1:52" ht="39.95" customHeight="1">
      <c r="A86" s="930"/>
      <c r="B86" s="916"/>
      <c r="C86" s="915"/>
      <c r="D86" s="451"/>
      <c r="E86" s="838"/>
      <c r="F86" s="797"/>
      <c r="G86" s="797"/>
      <c r="H86" s="797"/>
      <c r="I86" s="797"/>
      <c r="J86" s="797"/>
      <c r="K86" s="797"/>
      <c r="L86" s="797"/>
      <c r="M86" s="797"/>
      <c r="N86" s="797"/>
      <c r="O86" s="797"/>
      <c r="P86" s="797"/>
      <c r="Q86" s="896"/>
      <c r="R86" s="897"/>
      <c r="S86" s="897"/>
      <c r="T86" s="898"/>
      <c r="U86" s="482"/>
      <c r="V86" s="482"/>
      <c r="W86" s="637"/>
      <c r="X86" s="664"/>
      <c r="Y86" s="664"/>
      <c r="Z86" s="637"/>
      <c r="AA86" s="491"/>
      <c r="AB86" s="491"/>
      <c r="AC86" s="882"/>
      <c r="AD86" s="883"/>
      <c r="AE86" s="883"/>
      <c r="AF86" s="884"/>
      <c r="AJ86" s="8"/>
      <c r="AK86" s="8"/>
      <c r="AY86" s="8"/>
      <c r="AZ86" s="8"/>
    </row>
    <row r="87" spans="1:52" ht="39.95" customHeight="1">
      <c r="A87" s="930"/>
      <c r="B87" s="861" t="s">
        <v>650</v>
      </c>
      <c r="C87" s="862"/>
      <c r="D87" s="660"/>
      <c r="E87" s="924"/>
      <c r="F87" s="925"/>
      <c r="G87" s="925"/>
      <c r="H87" s="925"/>
      <c r="I87" s="925"/>
      <c r="J87" s="925"/>
      <c r="K87" s="925"/>
      <c r="L87" s="925"/>
      <c r="M87" s="925"/>
      <c r="N87" s="925"/>
      <c r="O87" s="925"/>
      <c r="P87" s="925"/>
      <c r="Q87" s="926"/>
      <c r="R87" s="927"/>
      <c r="S87" s="927"/>
      <c r="T87" s="928"/>
      <c r="U87" s="661"/>
      <c r="V87" s="661"/>
      <c r="W87" s="662"/>
      <c r="X87" s="636"/>
      <c r="Y87" s="636"/>
      <c r="Z87" s="662"/>
      <c r="AA87" s="663"/>
      <c r="AB87" s="663"/>
      <c r="AC87" s="882"/>
      <c r="AD87" s="883"/>
      <c r="AE87" s="883"/>
      <c r="AF87" s="884"/>
      <c r="AJ87" s="8"/>
      <c r="AK87" s="8"/>
      <c r="AY87" s="8"/>
      <c r="AZ87" s="8"/>
    </row>
    <row r="88" spans="1:52" ht="39.95" customHeight="1">
      <c r="A88" s="930"/>
      <c r="B88" s="914"/>
      <c r="C88" s="915"/>
      <c r="D88" s="451"/>
      <c r="E88" s="838"/>
      <c r="F88" s="797"/>
      <c r="G88" s="797"/>
      <c r="H88" s="797"/>
      <c r="I88" s="797"/>
      <c r="J88" s="797"/>
      <c r="K88" s="797"/>
      <c r="L88" s="797"/>
      <c r="M88" s="797"/>
      <c r="N88" s="797"/>
      <c r="O88" s="797"/>
      <c r="P88" s="797"/>
      <c r="Q88" s="890" t="s">
        <v>665</v>
      </c>
      <c r="R88" s="891"/>
      <c r="S88" s="891"/>
      <c r="T88" s="892"/>
      <c r="U88" s="482"/>
      <c r="V88" s="482"/>
      <c r="W88" s="637"/>
      <c r="X88" s="636"/>
      <c r="Y88" s="636"/>
      <c r="Z88" s="637"/>
      <c r="AA88" s="491"/>
      <c r="AB88" s="491"/>
      <c r="AC88" s="882"/>
      <c r="AD88" s="883"/>
      <c r="AE88" s="883"/>
      <c r="AF88" s="884"/>
      <c r="AJ88" s="8"/>
      <c r="AK88" s="8"/>
      <c r="AY88" s="8"/>
      <c r="AZ88" s="8"/>
    </row>
    <row r="89" spans="1:52" ht="39.95" customHeight="1">
      <c r="A89" s="930"/>
      <c r="B89" s="916"/>
      <c r="C89" s="915"/>
      <c r="D89" s="451"/>
      <c r="E89" s="838"/>
      <c r="F89" s="797"/>
      <c r="G89" s="797"/>
      <c r="H89" s="797"/>
      <c r="I89" s="797"/>
      <c r="J89" s="797"/>
      <c r="K89" s="797"/>
      <c r="L89" s="797"/>
      <c r="M89" s="797"/>
      <c r="N89" s="797"/>
      <c r="O89" s="797"/>
      <c r="P89" s="797"/>
      <c r="Q89" s="893"/>
      <c r="R89" s="894"/>
      <c r="S89" s="894"/>
      <c r="T89" s="895"/>
      <c r="U89" s="482"/>
      <c r="V89" s="482"/>
      <c r="W89" s="637"/>
      <c r="X89" s="636"/>
      <c r="Y89" s="636"/>
      <c r="Z89" s="637"/>
      <c r="AA89" s="491"/>
      <c r="AB89" s="491"/>
      <c r="AC89" s="882"/>
      <c r="AD89" s="883"/>
      <c r="AE89" s="883"/>
      <c r="AF89" s="884"/>
      <c r="AJ89" s="8"/>
      <c r="AK89" s="8"/>
      <c r="AY89" s="8"/>
      <c r="AZ89" s="8"/>
    </row>
    <row r="90" spans="1:52" ht="39.95" customHeight="1">
      <c r="A90" s="930"/>
      <c r="B90" s="916"/>
      <c r="C90" s="915"/>
      <c r="D90" s="451"/>
      <c r="E90" s="838"/>
      <c r="F90" s="797"/>
      <c r="G90" s="797"/>
      <c r="H90" s="797"/>
      <c r="I90" s="797"/>
      <c r="J90" s="797"/>
      <c r="K90" s="797"/>
      <c r="L90" s="797"/>
      <c r="M90" s="797"/>
      <c r="N90" s="797"/>
      <c r="O90" s="797"/>
      <c r="P90" s="797"/>
      <c r="Q90" s="893"/>
      <c r="R90" s="894"/>
      <c r="S90" s="894"/>
      <c r="T90" s="895"/>
      <c r="U90" s="464"/>
      <c r="V90" s="464"/>
      <c r="W90" s="637"/>
      <c r="X90" s="636"/>
      <c r="Y90" s="636"/>
      <c r="Z90" s="637"/>
      <c r="AA90" s="491"/>
      <c r="AB90" s="491"/>
      <c r="AC90" s="882"/>
      <c r="AD90" s="883"/>
      <c r="AE90" s="883"/>
      <c r="AF90" s="884"/>
      <c r="AJ90" s="8"/>
      <c r="AK90" s="8"/>
      <c r="AY90" s="8"/>
      <c r="AZ90" s="8"/>
    </row>
    <row r="91" spans="1:52" ht="39.95" customHeight="1">
      <c r="A91" s="930"/>
      <c r="B91" s="916"/>
      <c r="C91" s="915"/>
      <c r="D91" s="451"/>
      <c r="E91" s="838"/>
      <c r="F91" s="797"/>
      <c r="G91" s="797"/>
      <c r="H91" s="797"/>
      <c r="I91" s="797"/>
      <c r="J91" s="797"/>
      <c r="K91" s="797"/>
      <c r="L91" s="797"/>
      <c r="M91" s="797"/>
      <c r="N91" s="797"/>
      <c r="O91" s="797"/>
      <c r="P91" s="797"/>
      <c r="Q91" s="893"/>
      <c r="R91" s="894"/>
      <c r="S91" s="894"/>
      <c r="T91" s="895"/>
      <c r="U91" s="482"/>
      <c r="V91" s="482"/>
      <c r="W91" s="637"/>
      <c r="X91" s="636"/>
      <c r="Y91" s="636"/>
      <c r="Z91" s="637"/>
      <c r="AA91" s="491"/>
      <c r="AB91" s="491"/>
      <c r="AC91" s="882"/>
      <c r="AD91" s="883"/>
      <c r="AE91" s="883"/>
      <c r="AF91" s="884"/>
      <c r="AJ91" s="8"/>
      <c r="AK91" s="8"/>
      <c r="AY91" s="8"/>
      <c r="AZ91" s="8"/>
    </row>
    <row r="92" spans="1:52" ht="39.95" customHeight="1">
      <c r="A92" s="931"/>
      <c r="B92" s="932"/>
      <c r="C92" s="933"/>
      <c r="D92" s="452"/>
      <c r="E92" s="841"/>
      <c r="F92" s="812"/>
      <c r="G92" s="812"/>
      <c r="H92" s="812"/>
      <c r="I92" s="812"/>
      <c r="J92" s="812"/>
      <c r="K92" s="812"/>
      <c r="L92" s="812"/>
      <c r="M92" s="812"/>
      <c r="N92" s="812"/>
      <c r="O92" s="812"/>
      <c r="P92" s="812"/>
      <c r="Q92" s="899"/>
      <c r="R92" s="900"/>
      <c r="S92" s="900"/>
      <c r="T92" s="901"/>
      <c r="U92" s="483"/>
      <c r="V92" s="483"/>
      <c r="W92" s="638"/>
      <c r="X92" s="639"/>
      <c r="Y92" s="639"/>
      <c r="Z92" s="638"/>
      <c r="AA92" s="492"/>
      <c r="AB92" s="492"/>
      <c r="AC92" s="885"/>
      <c r="AD92" s="886"/>
      <c r="AE92" s="886"/>
      <c r="AF92" s="887"/>
      <c r="AJ92" s="8"/>
      <c r="AK92" s="8"/>
      <c r="AY92" s="8"/>
      <c r="AZ92" s="8"/>
    </row>
    <row r="93" spans="2:52" ht="39.95" customHeight="1">
      <c r="B93" s="453"/>
      <c r="C93" s="453"/>
      <c r="D93" s="449"/>
      <c r="E93" s="454"/>
      <c r="F93" s="454"/>
      <c r="G93" s="454"/>
      <c r="H93" s="454"/>
      <c r="I93" s="454"/>
      <c r="J93" s="454"/>
      <c r="K93" s="454"/>
      <c r="L93" s="454"/>
      <c r="M93" s="454"/>
      <c r="N93" s="454"/>
      <c r="O93" s="80"/>
      <c r="P93" s="80"/>
      <c r="Q93" s="80"/>
      <c r="R93" s="80"/>
      <c r="S93" s="80"/>
      <c r="T93" s="80"/>
      <c r="U93" s="80"/>
      <c r="V93" s="80"/>
      <c r="W93" s="80"/>
      <c r="X93" s="80"/>
      <c r="Y93" s="80"/>
      <c r="Z93" s="80"/>
      <c r="AA93" s="80"/>
      <c r="AB93" s="80"/>
      <c r="AC93" s="80"/>
      <c r="AD93" s="80"/>
      <c r="AE93" s="80"/>
      <c r="AF93" s="80"/>
      <c r="AJ93" s="8"/>
      <c r="AK93" s="8"/>
      <c r="AY93" s="8"/>
      <c r="AZ93" s="8"/>
    </row>
    <row r="94" spans="8:32" ht="15">
      <c r="H94" s="80"/>
      <c r="I94" s="80"/>
      <c r="J94" s="80"/>
      <c r="K94" s="80"/>
      <c r="L94" s="80"/>
      <c r="M94" s="80"/>
      <c r="N94" s="80"/>
      <c r="O94" s="80"/>
      <c r="P94" s="80"/>
      <c r="Q94" s="80"/>
      <c r="R94" s="80"/>
      <c r="S94" s="80"/>
      <c r="T94" s="80"/>
      <c r="U94" s="36"/>
      <c r="V94" s="36"/>
      <c r="W94" s="80"/>
      <c r="X94" s="80"/>
      <c r="Y94" s="80"/>
      <c r="Z94" s="80"/>
      <c r="AA94" s="80"/>
      <c r="AB94" s="80"/>
      <c r="AC94" s="80"/>
      <c r="AF94" s="80"/>
    </row>
    <row r="95" spans="8:32" ht="14.45" customHeight="1">
      <c r="H95" s="80"/>
      <c r="I95" s="80"/>
      <c r="J95" s="80"/>
      <c r="K95" s="80"/>
      <c r="L95" s="80"/>
      <c r="M95" s="80"/>
      <c r="N95" s="80"/>
      <c r="O95" s="80"/>
      <c r="P95" s="80"/>
      <c r="Q95" s="80"/>
      <c r="R95" s="80"/>
      <c r="S95" s="80"/>
      <c r="T95" s="80"/>
      <c r="U95" s="36"/>
      <c r="V95" s="36"/>
      <c r="W95" s="80"/>
      <c r="X95" s="80"/>
      <c r="Y95" s="80"/>
      <c r="Z95" s="80"/>
      <c r="AA95" s="80"/>
      <c r="AB95" s="80"/>
      <c r="AC95" s="80"/>
      <c r="AF95" s="80"/>
    </row>
    <row r="96" spans="8:32" ht="46.35" customHeight="1">
      <c r="H96" s="80"/>
      <c r="I96" s="80"/>
      <c r="J96" s="80"/>
      <c r="K96" s="80"/>
      <c r="L96" s="80"/>
      <c r="M96" s="80"/>
      <c r="N96" s="80"/>
      <c r="O96" s="80"/>
      <c r="P96" s="80"/>
      <c r="Q96" s="80"/>
      <c r="R96" s="80"/>
      <c r="S96" s="80"/>
      <c r="T96" s="80"/>
      <c r="U96" s="36"/>
      <c r="V96" s="36"/>
      <c r="W96" s="80"/>
      <c r="X96" s="80"/>
      <c r="Y96" s="80"/>
      <c r="Z96" s="80"/>
      <c r="AA96" s="80"/>
      <c r="AB96" s="80"/>
      <c r="AC96" s="80"/>
      <c r="AF96" s="80"/>
    </row>
    <row r="97" spans="8:32" ht="30" customHeight="1">
      <c r="H97" s="80"/>
      <c r="I97" s="80"/>
      <c r="J97" s="80"/>
      <c r="K97" s="80"/>
      <c r="L97" s="80"/>
      <c r="M97" s="80"/>
      <c r="N97" s="80"/>
      <c r="O97" s="80"/>
      <c r="P97" s="80"/>
      <c r="Q97" s="80"/>
      <c r="R97" s="80"/>
      <c r="S97" s="80"/>
      <c r="T97" s="80"/>
      <c r="U97" s="36"/>
      <c r="V97" s="36"/>
      <c r="W97" s="80"/>
      <c r="X97" s="80"/>
      <c r="Y97" s="80"/>
      <c r="Z97" s="80"/>
      <c r="AA97" s="80"/>
      <c r="AB97" s="80"/>
      <c r="AC97" s="80"/>
      <c r="AF97" s="80"/>
    </row>
    <row r="98" ht="30" customHeight="1">
      <c r="BM98" s="28"/>
    </row>
    <row r="99" spans="2:65" ht="30" customHeight="1">
      <c r="B99" s="14"/>
      <c r="C99" s="14"/>
      <c r="BM99" s="28"/>
    </row>
    <row r="122" spans="6:7" ht="15">
      <c r="F122" s="8"/>
      <c r="G122" s="8"/>
    </row>
    <row r="123" spans="8:32" ht="15">
      <c r="H123" s="80"/>
      <c r="I123" s="80"/>
      <c r="J123" s="80"/>
      <c r="K123" s="80"/>
      <c r="L123" s="80"/>
      <c r="M123" s="80"/>
      <c r="N123" s="80"/>
      <c r="O123" s="80"/>
      <c r="P123" s="80"/>
      <c r="Q123" s="80"/>
      <c r="R123" s="80"/>
      <c r="S123" s="80"/>
      <c r="T123" s="80"/>
      <c r="U123" s="36"/>
      <c r="V123" s="36"/>
      <c r="W123" s="80"/>
      <c r="X123" s="80"/>
      <c r="Y123" s="80"/>
      <c r="Z123" s="80"/>
      <c r="AA123" s="80"/>
      <c r="AB123" s="80"/>
      <c r="AC123" s="80"/>
      <c r="AF123" s="80"/>
    </row>
    <row r="124" spans="8:32" ht="15">
      <c r="H124" s="80"/>
      <c r="I124" s="80"/>
      <c r="J124" s="80"/>
      <c r="K124" s="80"/>
      <c r="L124" s="80"/>
      <c r="M124" s="80"/>
      <c r="N124" s="80"/>
      <c r="O124" s="80"/>
      <c r="P124" s="80"/>
      <c r="Q124" s="80"/>
      <c r="R124" s="80"/>
      <c r="S124" s="80"/>
      <c r="T124" s="80"/>
      <c r="U124" s="36"/>
      <c r="V124" s="36"/>
      <c r="W124" s="80"/>
      <c r="X124" s="80"/>
      <c r="Y124" s="80"/>
      <c r="Z124" s="80"/>
      <c r="AA124" s="80"/>
      <c r="AB124" s="80"/>
      <c r="AC124" s="80"/>
      <c r="AF124" s="80"/>
    </row>
    <row r="125" spans="8:32" ht="15">
      <c r="H125" s="80"/>
      <c r="I125" s="80"/>
      <c r="J125" s="80"/>
      <c r="K125" s="80"/>
      <c r="L125" s="80"/>
      <c r="M125" s="80"/>
      <c r="N125" s="80"/>
      <c r="O125" s="80"/>
      <c r="P125" s="80"/>
      <c r="Q125" s="80"/>
      <c r="R125" s="80"/>
      <c r="S125" s="80"/>
      <c r="T125" s="80"/>
      <c r="U125" s="36"/>
      <c r="V125" s="36"/>
      <c r="W125" s="80"/>
      <c r="X125" s="80"/>
      <c r="Y125" s="80"/>
      <c r="Z125" s="80"/>
      <c r="AA125" s="80"/>
      <c r="AB125" s="80"/>
      <c r="AC125" s="80"/>
      <c r="AF125" s="80"/>
    </row>
    <row r="141" ht="15">
      <c r="BN141" s="14"/>
    </row>
    <row r="142" ht="15">
      <c r="BN142" s="14"/>
    </row>
  </sheetData>
  <sheetProtection algorithmName="SHA-512" hashValue="DjWYNtyTvzHRn7iCJW2CJOJ7J1Jt9z/qWWm4Adlc+HtjQsTv/MlwsIhZXFNl5m739IfsgTLiW6VqMZn5+k+vVQ==" saltValue="/XtIdtjNDKWthfSs5CzXqA==" spinCount="100000" sheet="1" objects="1" scenarios="1" formatCells="0" formatColumns="0" formatRows="0"/>
  <mergeCells count="322">
    <mergeCell ref="A44:A92"/>
    <mergeCell ref="B87:C87"/>
    <mergeCell ref="E87:P87"/>
    <mergeCell ref="Q87:T87"/>
    <mergeCell ref="AC87:AF87"/>
    <mergeCell ref="B88:C92"/>
    <mergeCell ref="E88:P88"/>
    <mergeCell ref="Q88:T92"/>
    <mergeCell ref="AC88:AF88"/>
    <mergeCell ref="E89:P89"/>
    <mergeCell ref="AC89:AF89"/>
    <mergeCell ref="E90:P90"/>
    <mergeCell ref="AC90:AF90"/>
    <mergeCell ref="E91:P91"/>
    <mergeCell ref="AC91:AF91"/>
    <mergeCell ref="E92:P92"/>
    <mergeCell ref="AC92:AF92"/>
    <mergeCell ref="B81:C81"/>
    <mergeCell ref="E81:P81"/>
    <mergeCell ref="Q81:T81"/>
    <mergeCell ref="AC81:AF81"/>
    <mergeCell ref="B82:C86"/>
    <mergeCell ref="E82:P82"/>
    <mergeCell ref="Q82:T86"/>
    <mergeCell ref="AC82:AF82"/>
    <mergeCell ref="E83:P83"/>
    <mergeCell ref="AC83:AF83"/>
    <mergeCell ref="E84:P84"/>
    <mergeCell ref="AC84:AF84"/>
    <mergeCell ref="E85:P85"/>
    <mergeCell ref="AC85:AF85"/>
    <mergeCell ref="E86:P86"/>
    <mergeCell ref="AC86:AF86"/>
    <mergeCell ref="B75:C75"/>
    <mergeCell ref="E75:P75"/>
    <mergeCell ref="Q75:T75"/>
    <mergeCell ref="AC75:AF75"/>
    <mergeCell ref="B76:C80"/>
    <mergeCell ref="E76:P76"/>
    <mergeCell ref="Q76:T80"/>
    <mergeCell ref="AC76:AF76"/>
    <mergeCell ref="E77:P77"/>
    <mergeCell ref="AC77:AF77"/>
    <mergeCell ref="E78:P78"/>
    <mergeCell ref="AC78:AF78"/>
    <mergeCell ref="E79:P79"/>
    <mergeCell ref="AC79:AF79"/>
    <mergeCell ref="E80:P80"/>
    <mergeCell ref="AC80:AF80"/>
    <mergeCell ref="B69:C69"/>
    <mergeCell ref="E69:P69"/>
    <mergeCell ref="Q69:T69"/>
    <mergeCell ref="AC69:AF69"/>
    <mergeCell ref="B70:C74"/>
    <mergeCell ref="E70:P70"/>
    <mergeCell ref="Q70:T74"/>
    <mergeCell ref="AC70:AF70"/>
    <mergeCell ref="E71:P71"/>
    <mergeCell ref="AC71:AF71"/>
    <mergeCell ref="E72:P72"/>
    <mergeCell ref="AC72:AF72"/>
    <mergeCell ref="E73:P73"/>
    <mergeCell ref="AC73:AF73"/>
    <mergeCell ref="E74:P74"/>
    <mergeCell ref="AC74:AF74"/>
    <mergeCell ref="A1:C1"/>
    <mergeCell ref="C33:C34"/>
    <mergeCell ref="E43:AF43"/>
    <mergeCell ref="E66:P66"/>
    <mergeCell ref="AC66:AF66"/>
    <mergeCell ref="E67:P67"/>
    <mergeCell ref="AC67:AF67"/>
    <mergeCell ref="E68:P68"/>
    <mergeCell ref="AC68:AF68"/>
    <mergeCell ref="B63:C63"/>
    <mergeCell ref="E63:P63"/>
    <mergeCell ref="Q63:T63"/>
    <mergeCell ref="AC63:AF63"/>
    <mergeCell ref="B64:C68"/>
    <mergeCell ref="E64:P64"/>
    <mergeCell ref="Q64:T68"/>
    <mergeCell ref="AC64:AF64"/>
    <mergeCell ref="E65:P65"/>
    <mergeCell ref="AC65:AF65"/>
    <mergeCell ref="E60:P60"/>
    <mergeCell ref="AC60:AF60"/>
    <mergeCell ref="E61:P61"/>
    <mergeCell ref="AC61:AF61"/>
    <mergeCell ref="E62:P62"/>
    <mergeCell ref="AC62:AF62"/>
    <mergeCell ref="B57:C57"/>
    <mergeCell ref="E57:P57"/>
    <mergeCell ref="Q57:T57"/>
    <mergeCell ref="AC57:AF57"/>
    <mergeCell ref="B58:C62"/>
    <mergeCell ref="E58:P58"/>
    <mergeCell ref="Q58:T62"/>
    <mergeCell ref="AC58:AF58"/>
    <mergeCell ref="E59:P59"/>
    <mergeCell ref="AC59:AF59"/>
    <mergeCell ref="E54:P54"/>
    <mergeCell ref="AC54:AF54"/>
    <mergeCell ref="E55:P55"/>
    <mergeCell ref="AC55:AF55"/>
    <mergeCell ref="E56:P56"/>
    <mergeCell ref="AC56:AF56"/>
    <mergeCell ref="B51:C51"/>
    <mergeCell ref="E51:P51"/>
    <mergeCell ref="Q51:T51"/>
    <mergeCell ref="AC51:AF51"/>
    <mergeCell ref="B52:C56"/>
    <mergeCell ref="E52:P52"/>
    <mergeCell ref="Q52:T56"/>
    <mergeCell ref="AC52:AF52"/>
    <mergeCell ref="E53:P53"/>
    <mergeCell ref="AC53:AF53"/>
    <mergeCell ref="AL48:AM48"/>
    <mergeCell ref="E49:P49"/>
    <mergeCell ref="AC49:AF49"/>
    <mergeCell ref="AL49:AM49"/>
    <mergeCell ref="E50:P50"/>
    <mergeCell ref="AC50:AF50"/>
    <mergeCell ref="B46:C50"/>
    <mergeCell ref="E46:P46"/>
    <mergeCell ref="Q46:T50"/>
    <mergeCell ref="AC46:AF46"/>
    <mergeCell ref="AL46:AM46"/>
    <mergeCell ref="E47:P47"/>
    <mergeCell ref="AC47:AF47"/>
    <mergeCell ref="AL47:AM47"/>
    <mergeCell ref="E48:P48"/>
    <mergeCell ref="AC48:AF48"/>
    <mergeCell ref="B43:C43"/>
    <mergeCell ref="B44:C44"/>
    <mergeCell ref="E44:P44"/>
    <mergeCell ref="Q44:T44"/>
    <mergeCell ref="AC44:AF44"/>
    <mergeCell ref="B45:C45"/>
    <mergeCell ref="E45:P45"/>
    <mergeCell ref="Q45:T45"/>
    <mergeCell ref="AC45:AF45"/>
    <mergeCell ref="AX41:AZ41"/>
    <mergeCell ref="BA41:BC41"/>
    <mergeCell ref="BD41:BF41"/>
    <mergeCell ref="BG41:BI41"/>
    <mergeCell ref="BJ41:BL41"/>
    <mergeCell ref="AC41:AE41"/>
    <mergeCell ref="AF41:AH41"/>
    <mergeCell ref="AI41:AK41"/>
    <mergeCell ref="AL41:AN41"/>
    <mergeCell ref="AO41:AQ41"/>
    <mergeCell ref="AR41:AT41"/>
    <mergeCell ref="BJ40:BL40"/>
    <mergeCell ref="E41:G41"/>
    <mergeCell ref="H41:J41"/>
    <mergeCell ref="K41:M41"/>
    <mergeCell ref="N41:P41"/>
    <mergeCell ref="Q41:S41"/>
    <mergeCell ref="T41:V41"/>
    <mergeCell ref="W41:Y41"/>
    <mergeCell ref="Z41:AB41"/>
    <mergeCell ref="AO40:AQ40"/>
    <mergeCell ref="AR40:AT40"/>
    <mergeCell ref="AU40:AW40"/>
    <mergeCell ref="AX40:AZ40"/>
    <mergeCell ref="BA40:BC40"/>
    <mergeCell ref="BD40:BF40"/>
    <mergeCell ref="W40:Y40"/>
    <mergeCell ref="Z40:AB40"/>
    <mergeCell ref="AC40:AE40"/>
    <mergeCell ref="AF40:AH40"/>
    <mergeCell ref="AI40:AK40"/>
    <mergeCell ref="AL40:AN40"/>
    <mergeCell ref="E40:G40"/>
    <mergeCell ref="H40:J40"/>
    <mergeCell ref="AU41:AW41"/>
    <mergeCell ref="K40:M40"/>
    <mergeCell ref="N40:P40"/>
    <mergeCell ref="Q40:S40"/>
    <mergeCell ref="T40:V40"/>
    <mergeCell ref="AU39:AW39"/>
    <mergeCell ref="AX39:AZ39"/>
    <mergeCell ref="BA39:BC39"/>
    <mergeCell ref="BD39:BF39"/>
    <mergeCell ref="BG39:BI39"/>
    <mergeCell ref="BG40:BI40"/>
    <mergeCell ref="BJ39:BL39"/>
    <mergeCell ref="AC39:AE39"/>
    <mergeCell ref="AF39:AH39"/>
    <mergeCell ref="AI39:AK39"/>
    <mergeCell ref="AL39:AN39"/>
    <mergeCell ref="AO39:AQ39"/>
    <mergeCell ref="AR39:AT39"/>
    <mergeCell ref="BG38:BI38"/>
    <mergeCell ref="BJ38:BL38"/>
    <mergeCell ref="AR38:AT38"/>
    <mergeCell ref="AU38:AW38"/>
    <mergeCell ref="AX38:AZ38"/>
    <mergeCell ref="BA38:BC38"/>
    <mergeCell ref="BD38:BF38"/>
    <mergeCell ref="E39:G39"/>
    <mergeCell ref="H39:J39"/>
    <mergeCell ref="K39:M39"/>
    <mergeCell ref="N39:P39"/>
    <mergeCell ref="Q39:S39"/>
    <mergeCell ref="T39:V39"/>
    <mergeCell ref="W39:Y39"/>
    <mergeCell ref="Z39:AB39"/>
    <mergeCell ref="AO38:AQ38"/>
    <mergeCell ref="W38:Y38"/>
    <mergeCell ref="Z38:AB38"/>
    <mergeCell ref="AC38:AE38"/>
    <mergeCell ref="AF38:AH38"/>
    <mergeCell ref="AI38:AK38"/>
    <mergeCell ref="AL38:AN38"/>
    <mergeCell ref="E38:G38"/>
    <mergeCell ref="H38:J38"/>
    <mergeCell ref="K38:M38"/>
    <mergeCell ref="N38:P38"/>
    <mergeCell ref="Q38:S38"/>
    <mergeCell ref="T38:V38"/>
    <mergeCell ref="AX37:AZ37"/>
    <mergeCell ref="BA37:BC37"/>
    <mergeCell ref="BD37:BF37"/>
    <mergeCell ref="BG37:BI37"/>
    <mergeCell ref="BJ37:BL37"/>
    <mergeCell ref="AC37:AE37"/>
    <mergeCell ref="AF37:AH37"/>
    <mergeCell ref="AI37:AK37"/>
    <mergeCell ref="AL37:AN37"/>
    <mergeCell ref="AO37:AQ37"/>
    <mergeCell ref="AR37:AT37"/>
    <mergeCell ref="BJ36:BL36"/>
    <mergeCell ref="E37:G37"/>
    <mergeCell ref="H37:J37"/>
    <mergeCell ref="K37:M37"/>
    <mergeCell ref="N37:P37"/>
    <mergeCell ref="Q37:S37"/>
    <mergeCell ref="T37:V37"/>
    <mergeCell ref="W37:Y37"/>
    <mergeCell ref="Z37:AB37"/>
    <mergeCell ref="AO36:AQ36"/>
    <mergeCell ref="AR36:AT36"/>
    <mergeCell ref="AU36:AW36"/>
    <mergeCell ref="AX36:AZ36"/>
    <mergeCell ref="BA36:BC36"/>
    <mergeCell ref="BD36:BF36"/>
    <mergeCell ref="W36:Y36"/>
    <mergeCell ref="Z36:AB36"/>
    <mergeCell ref="AC36:AE36"/>
    <mergeCell ref="AF36:AH36"/>
    <mergeCell ref="AI36:AK36"/>
    <mergeCell ref="AL36:AN36"/>
    <mergeCell ref="E36:G36"/>
    <mergeCell ref="H36:J36"/>
    <mergeCell ref="AU37:AW37"/>
    <mergeCell ref="K36:M36"/>
    <mergeCell ref="N36:P36"/>
    <mergeCell ref="Q36:S36"/>
    <mergeCell ref="T36:V36"/>
    <mergeCell ref="AU35:AW35"/>
    <mergeCell ref="AX35:AZ35"/>
    <mergeCell ref="BA35:BC35"/>
    <mergeCell ref="BD35:BF35"/>
    <mergeCell ref="BG35:BI35"/>
    <mergeCell ref="BG36:BI36"/>
    <mergeCell ref="BJ35:BL35"/>
    <mergeCell ref="AC35:AE35"/>
    <mergeCell ref="AF35:AH35"/>
    <mergeCell ref="AI35:AK35"/>
    <mergeCell ref="AL35:AN35"/>
    <mergeCell ref="AO35:AQ35"/>
    <mergeCell ref="AR35:AT35"/>
    <mergeCell ref="BG34:BI34"/>
    <mergeCell ref="BJ34:BL34"/>
    <mergeCell ref="AR34:AT34"/>
    <mergeCell ref="AU34:AW34"/>
    <mergeCell ref="AX34:AZ34"/>
    <mergeCell ref="BA34:BC34"/>
    <mergeCell ref="BD34:BF34"/>
    <mergeCell ref="E35:G35"/>
    <mergeCell ref="H35:J35"/>
    <mergeCell ref="K35:M35"/>
    <mergeCell ref="N35:P35"/>
    <mergeCell ref="Q35:S35"/>
    <mergeCell ref="T35:V35"/>
    <mergeCell ref="W35:Y35"/>
    <mergeCell ref="Z35:AB35"/>
    <mergeCell ref="AO34:AQ34"/>
    <mergeCell ref="W34:Y34"/>
    <mergeCell ref="Z34:AB34"/>
    <mergeCell ref="AC34:AE34"/>
    <mergeCell ref="AF34:AH34"/>
    <mergeCell ref="AI34:AK34"/>
    <mergeCell ref="AL34:AN34"/>
    <mergeCell ref="E34:G34"/>
    <mergeCell ref="H34:J34"/>
    <mergeCell ref="K34:M34"/>
    <mergeCell ref="N34:P34"/>
    <mergeCell ref="Q34:S34"/>
    <mergeCell ref="T34:V34"/>
    <mergeCell ref="A27:A30"/>
    <mergeCell ref="E33:Q33"/>
    <mergeCell ref="T33:AF33"/>
    <mergeCell ref="AI33:AU33"/>
    <mergeCell ref="AX33:BJ33"/>
    <mergeCell ref="B5:C5"/>
    <mergeCell ref="A6:A8"/>
    <mergeCell ref="A9:A11"/>
    <mergeCell ref="A12:A15"/>
    <mergeCell ref="A16:A18"/>
    <mergeCell ref="A19:A22"/>
    <mergeCell ref="E2:N2"/>
    <mergeCell ref="T2:AC2"/>
    <mergeCell ref="AI2:AR2"/>
    <mergeCell ref="AX2:BG2"/>
    <mergeCell ref="E3:Q3"/>
    <mergeCell ref="T3:AF3"/>
    <mergeCell ref="AI3:AU3"/>
    <mergeCell ref="AX3:BJ3"/>
    <mergeCell ref="A23:A26"/>
    <mergeCell ref="A3:C4"/>
  </mergeCells>
  <dataValidations count="1">
    <dataValidation type="list" allowBlank="1" showInputMessage="1" showErrorMessage="1" sqref="E6:E30 H6:H30 K6:K30 N6:N30 Q6:Q30 T6:T30 W6:W30 Z6:Z30 AC6:AC30 AF6:AF30 AI6:AI30 AL6:AL30 AO6:AO30 AR6:AR30 AU6:AU30 BM16 AX6:AX30 BA6:BA30 BD6:BD30 BG6:BG30 BJ6:BJ30">
      <formula1>'Data '!$O$1:$O$3</formula1>
    </dataValidation>
  </dataValidation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8239B-7860-4BC4-B3DC-559871009982}">
  <dimension ref="A1:F19"/>
  <sheetViews>
    <sheetView zoomScale="80" zoomScaleNormal="80" workbookViewId="0" topLeftCell="A1">
      <selection activeCell="AK51" sqref="AK51"/>
    </sheetView>
  </sheetViews>
  <sheetFormatPr defaultColWidth="9.140625" defaultRowHeight="15"/>
  <sheetData>
    <row r="1" ht="15">
      <c r="A1" s="7"/>
    </row>
    <row r="3" ht="15">
      <c r="A3" s="7"/>
    </row>
    <row r="5" ht="15">
      <c r="A5" s="7"/>
    </row>
    <row r="7" ht="15">
      <c r="A7" s="7"/>
    </row>
    <row r="9" ht="15">
      <c r="A9" s="7"/>
    </row>
    <row r="11" ht="15">
      <c r="A11" s="7"/>
    </row>
    <row r="13" spans="1:6" ht="15">
      <c r="A13" s="7"/>
      <c r="F13" s="6"/>
    </row>
    <row r="15" ht="15">
      <c r="A15" s="7"/>
    </row>
    <row r="17" ht="15">
      <c r="A17" s="7"/>
    </row>
    <row r="19" ht="15">
      <c r="A19" s="7"/>
    </row>
  </sheetData>
  <sheetProtection algorithmName="SHA-512" hashValue="ZE/ugrmT58kTxjTuS+owarmPSQK4S+KKGe8Y8wwomybCGcihVdSGB8jHBr74xvpBV2DyZ3sVjsU1U8N7m5xXcQ==" saltValue="lPv+hNe0sB+wjWDso0UPXw==" spinCount="100000" sheet="1" objects="1" scenarios="1"/>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98567-5EB8-4C3E-A23B-45A8F1AD6B58}">
  <sheetPr>
    <tabColor rgb="FF92D050"/>
    <pageSetUpPr fitToPage="1"/>
  </sheetPr>
  <dimension ref="A1:EE106"/>
  <sheetViews>
    <sheetView showZeros="0" zoomScale="80" zoomScaleNormal="80" workbookViewId="0" topLeftCell="A1">
      <pane ySplit="2" topLeftCell="A3" activePane="bottomLeft" state="frozen"/>
      <selection pane="bottomLeft" activeCell="D16" sqref="D16"/>
    </sheetView>
  </sheetViews>
  <sheetFormatPr defaultColWidth="9.00390625" defaultRowHeight="15"/>
  <cols>
    <col min="1" max="1" width="4.57421875" style="2" customWidth="1"/>
    <col min="2" max="2" width="45.7109375" style="3" customWidth="1"/>
    <col min="3" max="3" width="60.7109375" style="3" customWidth="1"/>
    <col min="4" max="4" width="100.7109375" style="3" customWidth="1"/>
    <col min="5" max="5" width="18.7109375" style="3" customWidth="1"/>
    <col min="6" max="6" width="67.421875" style="254" customWidth="1"/>
    <col min="7" max="8" width="35.7109375" style="309" customWidth="1"/>
    <col min="9" max="16384" width="9.00390625" style="3" customWidth="1"/>
  </cols>
  <sheetData>
    <row r="1" spans="1:133" s="231" customFormat="1" ht="16.5">
      <c r="A1" s="257"/>
      <c r="B1" s="951" t="s">
        <v>635</v>
      </c>
      <c r="C1" s="952"/>
      <c r="D1" s="952"/>
      <c r="E1" s="952"/>
      <c r="F1" s="953"/>
      <c r="G1" s="315"/>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row>
    <row r="2" spans="1:8" s="254" customFormat="1" ht="8.45" customHeight="1">
      <c r="A2" s="262"/>
      <c r="B2" s="954"/>
      <c r="C2" s="955"/>
      <c r="D2" s="955"/>
      <c r="E2" s="955"/>
      <c r="F2" s="956"/>
      <c r="G2" s="317"/>
      <c r="H2" s="318"/>
    </row>
    <row r="3" spans="1:8" s="1" customFormat="1" ht="30" customHeight="1">
      <c r="A3" s="243"/>
      <c r="B3" s="939" t="s">
        <v>33</v>
      </c>
      <c r="C3" s="940"/>
      <c r="D3" s="940"/>
      <c r="E3" s="940"/>
      <c r="F3" s="941"/>
      <c r="G3" s="321"/>
      <c r="H3" s="322"/>
    </row>
    <row r="4" spans="1:135" s="93" customFormat="1" ht="3" customHeight="1">
      <c r="A4" s="146"/>
      <c r="B4" s="416"/>
      <c r="C4" s="655"/>
      <c r="D4" s="656"/>
      <c r="E4" s="657"/>
      <c r="F4" s="658"/>
      <c r="G4" s="396"/>
      <c r="H4" s="395"/>
      <c r="I4" s="395"/>
      <c r="J4" s="395"/>
      <c r="K4" s="395"/>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row>
    <row r="5" spans="1:8" s="1" customFormat="1" ht="50.1" customHeight="1">
      <c r="A5" s="304"/>
      <c r="B5" s="971" t="s">
        <v>659</v>
      </c>
      <c r="C5" s="972"/>
      <c r="D5" s="670">
        <f>'Sect. 1'!C6</f>
        <v>0</v>
      </c>
      <c r="E5" s="975"/>
      <c r="F5" s="976"/>
      <c r="G5" s="321"/>
      <c r="H5" s="322"/>
    </row>
    <row r="6" spans="1:8" s="1" customFormat="1" ht="50.1" customHeight="1">
      <c r="A6" s="304"/>
      <c r="B6" s="973" t="s">
        <v>660</v>
      </c>
      <c r="C6" s="973"/>
      <c r="D6" s="670">
        <f>'Sect. 1'!C7</f>
        <v>0</v>
      </c>
      <c r="E6" s="977"/>
      <c r="F6" s="978"/>
      <c r="G6" s="322"/>
      <c r="H6" s="322"/>
    </row>
    <row r="7" spans="1:8" s="1" customFormat="1" ht="50.1" customHeight="1">
      <c r="A7" s="304"/>
      <c r="B7" s="937" t="s">
        <v>748</v>
      </c>
      <c r="C7" s="938"/>
      <c r="D7" s="670">
        <f>'Sect. 1'!C8</f>
        <v>0</v>
      </c>
      <c r="E7" s="977"/>
      <c r="F7" s="978"/>
      <c r="G7" s="322"/>
      <c r="H7" s="322"/>
    </row>
    <row r="8" spans="1:8" s="1" customFormat="1" ht="50.1" customHeight="1">
      <c r="A8" s="304"/>
      <c r="B8" s="937" t="s">
        <v>749</v>
      </c>
      <c r="C8" s="938"/>
      <c r="D8" s="670">
        <f>'Sect. 1'!C9</f>
        <v>0</v>
      </c>
      <c r="E8" s="977"/>
      <c r="F8" s="978"/>
      <c r="G8" s="322"/>
      <c r="H8" s="322"/>
    </row>
    <row r="9" spans="1:8" s="1" customFormat="1" ht="50.1" customHeight="1">
      <c r="A9" s="304"/>
      <c r="B9" s="973" t="s">
        <v>661</v>
      </c>
      <c r="C9" s="973"/>
      <c r="D9" s="670">
        <f>'Sect. 1'!C11</f>
        <v>0</v>
      </c>
      <c r="E9" s="977"/>
      <c r="F9" s="978"/>
      <c r="G9" s="322"/>
      <c r="H9" s="322"/>
    </row>
    <row r="10" spans="1:8" s="1" customFormat="1" ht="50.1" customHeight="1">
      <c r="A10" s="304"/>
      <c r="B10" s="937" t="s">
        <v>747</v>
      </c>
      <c r="C10" s="938"/>
      <c r="D10" s="670">
        <f>'Sect. 1'!C12</f>
        <v>0</v>
      </c>
      <c r="E10" s="977"/>
      <c r="F10" s="978"/>
      <c r="G10" s="322"/>
      <c r="H10" s="322"/>
    </row>
    <row r="11" spans="1:8" s="1" customFormat="1" ht="50.1" customHeight="1">
      <c r="A11" s="304"/>
      <c r="B11" s="973" t="s">
        <v>662</v>
      </c>
      <c r="C11" s="973"/>
      <c r="D11" s="670">
        <f>'Sect. 2'!C11</f>
        <v>0</v>
      </c>
      <c r="E11" s="977"/>
      <c r="F11" s="978"/>
      <c r="G11" s="322"/>
      <c r="H11" s="322"/>
    </row>
    <row r="12" spans="1:8" s="1" customFormat="1" ht="50.1" customHeight="1">
      <c r="A12" s="304"/>
      <c r="B12" s="973" t="s">
        <v>750</v>
      </c>
      <c r="C12" s="973"/>
      <c r="D12" s="728">
        <f>'Sect. 2'!C6</f>
        <v>0</v>
      </c>
      <c r="E12" s="977"/>
      <c r="F12" s="978"/>
      <c r="G12" s="322"/>
      <c r="H12" s="322"/>
    </row>
    <row r="13" spans="1:8" s="1" customFormat="1" ht="50.1" customHeight="1">
      <c r="A13" s="304"/>
      <c r="B13" s="973" t="s">
        <v>751</v>
      </c>
      <c r="C13" s="973"/>
      <c r="D13" s="670"/>
      <c r="E13" s="977"/>
      <c r="F13" s="978"/>
      <c r="G13" s="322"/>
      <c r="H13" s="322"/>
    </row>
    <row r="14" spans="1:8" s="1" customFormat="1" ht="50.1" customHeight="1">
      <c r="A14" s="304"/>
      <c r="B14" s="973" t="s">
        <v>752</v>
      </c>
      <c r="C14" s="973"/>
      <c r="D14" s="727">
        <f>'Sect. 1'!C27</f>
        <v>0</v>
      </c>
      <c r="E14" s="977"/>
      <c r="F14" s="978"/>
      <c r="G14" s="322"/>
      <c r="H14" s="322"/>
    </row>
    <row r="15" spans="1:8" s="1" customFormat="1" ht="50.1" customHeight="1">
      <c r="A15" s="304"/>
      <c r="B15" s="973" t="s">
        <v>753</v>
      </c>
      <c r="C15" s="973"/>
      <c r="D15" s="727">
        <f>'Sect. 1'!C35</f>
        <v>0</v>
      </c>
      <c r="E15" s="977"/>
      <c r="F15" s="978"/>
      <c r="G15" s="322"/>
      <c r="H15" s="322"/>
    </row>
    <row r="16" spans="1:8" s="1" customFormat="1" ht="99.95" customHeight="1">
      <c r="A16" s="304"/>
      <c r="B16" s="973" t="s">
        <v>754</v>
      </c>
      <c r="C16" s="973"/>
      <c r="D16" s="727">
        <f>'Sect. 1'!C31</f>
        <v>0</v>
      </c>
      <c r="E16" s="979"/>
      <c r="F16" s="980"/>
      <c r="G16" s="322"/>
      <c r="H16" s="322"/>
    </row>
    <row r="17" spans="1:135" s="93" customFormat="1" ht="6" customHeight="1">
      <c r="A17" s="130"/>
      <c r="B17" s="131"/>
      <c r="C17" s="166"/>
      <c r="D17" s="113"/>
      <c r="E17" s="114"/>
      <c r="F17" s="404"/>
      <c r="G17" s="396"/>
      <c r="H17" s="395"/>
      <c r="I17" s="395"/>
      <c r="J17" s="395"/>
      <c r="K17" s="395"/>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row>
    <row r="18" spans="1:8" s="1" customFormat="1" ht="30" customHeight="1">
      <c r="A18" s="243"/>
      <c r="B18" s="939" t="s">
        <v>638</v>
      </c>
      <c r="C18" s="940"/>
      <c r="D18" s="940"/>
      <c r="E18" s="940"/>
      <c r="F18" s="941"/>
      <c r="G18" s="321"/>
      <c r="H18" s="322"/>
    </row>
    <row r="19" spans="1:135" s="93" customFormat="1" ht="3" customHeight="1">
      <c r="A19" s="146"/>
      <c r="B19" s="416"/>
      <c r="C19" s="655"/>
      <c r="D19" s="656"/>
      <c r="E19" s="657"/>
      <c r="F19" s="658"/>
      <c r="G19" s="396"/>
      <c r="H19" s="395"/>
      <c r="I19" s="395"/>
      <c r="J19" s="395"/>
      <c r="K19" s="395"/>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row>
    <row r="20" spans="1:8" s="1" customFormat="1" ht="50.1" customHeight="1">
      <c r="A20" s="304"/>
      <c r="B20" s="106" t="s">
        <v>593</v>
      </c>
      <c r="C20" s="934">
        <f>'Sect. 3'!C20:G20</f>
        <v>0</v>
      </c>
      <c r="D20" s="935"/>
      <c r="E20" s="936"/>
      <c r="F20" s="428"/>
      <c r="G20" s="321"/>
      <c r="H20" s="322"/>
    </row>
    <row r="21" spans="1:8" s="1" customFormat="1" ht="50.1" customHeight="1">
      <c r="A21" s="304"/>
      <c r="B21" s="129" t="s">
        <v>636</v>
      </c>
      <c r="C21" s="129" t="s">
        <v>435</v>
      </c>
      <c r="D21" s="129" t="s">
        <v>637</v>
      </c>
      <c r="E21" s="129" t="s">
        <v>53</v>
      </c>
      <c r="F21" s="129" t="s">
        <v>216</v>
      </c>
      <c r="G21" s="321"/>
      <c r="H21" s="322"/>
    </row>
    <row r="22" spans="1:8" s="1" customFormat="1" ht="50.1" customHeight="1">
      <c r="A22" s="304"/>
      <c r="B22" s="665">
        <f>'Sect. 7'!C21</f>
        <v>0</v>
      </c>
      <c r="C22" s="651">
        <f>'Sect. 8'!C19</f>
        <v>0</v>
      </c>
      <c r="D22" s="582">
        <f>'Sect. 12b-d'!E46</f>
        <v>0</v>
      </c>
      <c r="E22" s="180"/>
      <c r="F22" s="420"/>
      <c r="G22" s="321"/>
      <c r="H22" s="322"/>
    </row>
    <row r="23" spans="1:8" s="1" customFormat="1" ht="50.1" customHeight="1">
      <c r="A23" s="304"/>
      <c r="B23" s="665">
        <f>'Sect. 7'!C22</f>
        <v>0</v>
      </c>
      <c r="C23" s="651">
        <f>'Sect. 8'!C20</f>
        <v>0</v>
      </c>
      <c r="D23" s="582">
        <f>'Sect. 12b-d'!E47</f>
        <v>0</v>
      </c>
      <c r="E23" s="180"/>
      <c r="F23" s="420"/>
      <c r="G23" s="321"/>
      <c r="H23" s="322"/>
    </row>
    <row r="24" spans="1:8" s="1" customFormat="1" ht="50.1" customHeight="1">
      <c r="A24" s="304"/>
      <c r="B24" s="665">
        <f>'Sect. 7'!C23</f>
        <v>0</v>
      </c>
      <c r="C24" s="651">
        <f>'Sect. 8'!C21</f>
        <v>0</v>
      </c>
      <c r="D24" s="582">
        <f>'Sect. 12b-d'!E48</f>
        <v>0</v>
      </c>
      <c r="E24" s="180"/>
      <c r="F24" s="420"/>
      <c r="G24" s="321"/>
      <c r="H24" s="322"/>
    </row>
    <row r="25" spans="1:8" s="1" customFormat="1" ht="50.1" customHeight="1">
      <c r="A25" s="304"/>
      <c r="B25" s="665">
        <f>'Sect. 7'!C24</f>
        <v>0</v>
      </c>
      <c r="C25" s="712">
        <f>'Sect. 8'!C22</f>
        <v>0</v>
      </c>
      <c r="D25" s="582">
        <f>'Sect. 12b-d'!E49</f>
        <v>0</v>
      </c>
      <c r="E25" s="180"/>
      <c r="F25" s="420"/>
      <c r="G25" s="321"/>
      <c r="H25" s="322"/>
    </row>
    <row r="26" spans="1:8" s="1" customFormat="1" ht="50.1" customHeight="1">
      <c r="A26" s="304"/>
      <c r="B26" s="665">
        <f>'Sect. 7'!C25</f>
        <v>0</v>
      </c>
      <c r="C26" s="712">
        <f>'Sect. 8'!C23</f>
        <v>0</v>
      </c>
      <c r="D26" s="582">
        <f>'Sect. 12b-d'!E50</f>
        <v>0</v>
      </c>
      <c r="E26" s="180"/>
      <c r="F26" s="420"/>
      <c r="G26" s="321"/>
      <c r="H26" s="322"/>
    </row>
    <row r="27" spans="1:135" s="93" customFormat="1" ht="3" customHeight="1">
      <c r="A27" s="146"/>
      <c r="B27" s="416"/>
      <c r="C27" s="655"/>
      <c r="D27" s="656"/>
      <c r="E27" s="657"/>
      <c r="F27" s="658"/>
      <c r="G27" s="396"/>
      <c r="H27" s="395"/>
      <c r="I27" s="395"/>
      <c r="J27" s="395"/>
      <c r="K27" s="395"/>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row>
    <row r="28" spans="1:8" s="1" customFormat="1" ht="50.1" customHeight="1">
      <c r="A28" s="304"/>
      <c r="B28" s="106" t="s">
        <v>594</v>
      </c>
      <c r="C28" s="934">
        <f>'Sect. 3'!C26:G26</f>
        <v>0</v>
      </c>
      <c r="D28" s="935"/>
      <c r="E28" s="936"/>
      <c r="F28" s="428"/>
      <c r="G28" s="321"/>
      <c r="H28" s="322"/>
    </row>
    <row r="29" spans="1:8" s="1" customFormat="1" ht="50.1" customHeight="1">
      <c r="A29" s="304"/>
      <c r="B29" s="713" t="s">
        <v>639</v>
      </c>
      <c r="C29" s="713" t="s">
        <v>435</v>
      </c>
      <c r="D29" s="713" t="s">
        <v>637</v>
      </c>
      <c r="E29" s="129" t="s">
        <v>53</v>
      </c>
      <c r="F29" s="129" t="s">
        <v>216</v>
      </c>
      <c r="G29" s="321"/>
      <c r="H29" s="322"/>
    </row>
    <row r="30" spans="1:8" s="1" customFormat="1" ht="50.1" customHeight="1">
      <c r="A30" s="304"/>
      <c r="B30" s="665">
        <f>'Sect. 7'!C42</f>
        <v>0</v>
      </c>
      <c r="C30" s="712">
        <f>'Sect. 8'!C39</f>
        <v>0</v>
      </c>
      <c r="D30" s="582">
        <f>'Sect. 12b-d'!E52</f>
        <v>0</v>
      </c>
      <c r="E30" s="180"/>
      <c r="F30" s="420"/>
      <c r="G30" s="321"/>
      <c r="H30" s="322"/>
    </row>
    <row r="31" spans="1:8" s="1" customFormat="1" ht="50.1" customHeight="1">
      <c r="A31" s="304"/>
      <c r="B31" s="665">
        <f>'Sect. 7'!C43</f>
        <v>0</v>
      </c>
      <c r="C31" s="712">
        <f>'Sect. 8'!C40</f>
        <v>0</v>
      </c>
      <c r="D31" s="582">
        <f>'Sect. 12b-d'!E53</f>
        <v>0</v>
      </c>
      <c r="E31" s="180"/>
      <c r="F31" s="420"/>
      <c r="G31" s="321"/>
      <c r="H31" s="322"/>
    </row>
    <row r="32" spans="1:8" s="1" customFormat="1" ht="50.1" customHeight="1">
      <c r="A32" s="304"/>
      <c r="B32" s="665">
        <f>'Sect. 7'!C44</f>
        <v>0</v>
      </c>
      <c r="C32" s="712">
        <f>'Sect. 8'!C41</f>
        <v>0</v>
      </c>
      <c r="D32" s="582">
        <f>'Sect. 12b-d'!E54</f>
        <v>0</v>
      </c>
      <c r="E32" s="180"/>
      <c r="F32" s="420"/>
      <c r="G32" s="321"/>
      <c r="H32" s="322"/>
    </row>
    <row r="33" spans="1:8" s="1" customFormat="1" ht="50.1" customHeight="1">
      <c r="A33" s="304"/>
      <c r="B33" s="665">
        <f>'Sect. 7'!C45</f>
        <v>0</v>
      </c>
      <c r="C33" s="712">
        <f>'Sect. 8'!C42</f>
        <v>0</v>
      </c>
      <c r="D33" s="582">
        <f>'Sect. 12b-d'!E55</f>
        <v>0</v>
      </c>
      <c r="E33" s="180"/>
      <c r="F33" s="420"/>
      <c r="G33" s="321"/>
      <c r="H33" s="322"/>
    </row>
    <row r="34" spans="1:8" s="1" customFormat="1" ht="50.1" customHeight="1">
      <c r="A34" s="304"/>
      <c r="B34" s="665">
        <f>'Sect. 7'!C46</f>
        <v>0</v>
      </c>
      <c r="C34" s="712">
        <f>'Sect. 8'!C43</f>
        <v>0</v>
      </c>
      <c r="D34" s="582">
        <f>'Sect. 12b-d'!E56</f>
        <v>0</v>
      </c>
      <c r="E34" s="180"/>
      <c r="F34" s="171"/>
      <c r="G34" s="321"/>
      <c r="H34" s="322"/>
    </row>
    <row r="35" spans="1:135" s="93" customFormat="1" ht="3" customHeight="1">
      <c r="A35" s="146"/>
      <c r="B35" s="416"/>
      <c r="C35" s="655"/>
      <c r="D35" s="656"/>
      <c r="E35" s="657"/>
      <c r="F35" s="658"/>
      <c r="G35" s="396"/>
      <c r="H35" s="395"/>
      <c r="I35" s="395"/>
      <c r="J35" s="395"/>
      <c r="K35" s="395"/>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row>
    <row r="36" spans="1:8" s="1" customFormat="1" ht="50.1" customHeight="1">
      <c r="A36" s="304"/>
      <c r="B36" s="106" t="s">
        <v>595</v>
      </c>
      <c r="C36" s="934">
        <f>'Sect. 3'!C32:G32</f>
        <v>0</v>
      </c>
      <c r="D36" s="935"/>
      <c r="E36" s="936"/>
      <c r="F36" s="428"/>
      <c r="G36" s="321"/>
      <c r="H36" s="322"/>
    </row>
    <row r="37" spans="1:8" s="1" customFormat="1" ht="50.1" customHeight="1">
      <c r="A37" s="304"/>
      <c r="B37" s="659" t="s">
        <v>640</v>
      </c>
      <c r="C37" s="129" t="s">
        <v>435</v>
      </c>
      <c r="D37" s="129" t="s">
        <v>637</v>
      </c>
      <c r="E37" s="129" t="s">
        <v>53</v>
      </c>
      <c r="F37" s="129" t="s">
        <v>216</v>
      </c>
      <c r="G37" s="321"/>
      <c r="H37" s="322"/>
    </row>
    <row r="38" spans="1:8" s="1" customFormat="1" ht="50.1" customHeight="1">
      <c r="A38" s="304"/>
      <c r="B38" s="665">
        <f>'Sect. 7'!C63</f>
        <v>0</v>
      </c>
      <c r="C38" s="651">
        <f>'Sect. 8'!C59</f>
        <v>0</v>
      </c>
      <c r="D38" s="582">
        <f>'Sect. 12b-d'!E58</f>
        <v>0</v>
      </c>
      <c r="E38" s="180"/>
      <c r="F38" s="420"/>
      <c r="G38" s="321"/>
      <c r="H38" s="322"/>
    </row>
    <row r="39" spans="1:8" s="1" customFormat="1" ht="50.1" customHeight="1">
      <c r="A39" s="304"/>
      <c r="B39" s="665">
        <f>'Sect. 7'!C64</f>
        <v>0</v>
      </c>
      <c r="C39" s="651">
        <f>'Sect. 8'!C60</f>
        <v>0</v>
      </c>
      <c r="D39" s="582">
        <f>'Sect. 12b-d'!E59</f>
        <v>0</v>
      </c>
      <c r="E39" s="180"/>
      <c r="F39" s="420"/>
      <c r="G39" s="321"/>
      <c r="H39" s="322"/>
    </row>
    <row r="40" spans="1:8" s="1" customFormat="1" ht="50.1" customHeight="1">
      <c r="A40" s="304"/>
      <c r="B40" s="665">
        <f>'Sect. 7'!C65</f>
        <v>0</v>
      </c>
      <c r="C40" s="651">
        <f>'Sect. 8'!C61</f>
        <v>0</v>
      </c>
      <c r="D40" s="582">
        <f>'Sect. 12b-d'!E60</f>
        <v>0</v>
      </c>
      <c r="E40" s="180"/>
      <c r="F40" s="420"/>
      <c r="G40" s="321"/>
      <c r="H40" s="322"/>
    </row>
    <row r="41" spans="1:8" s="1" customFormat="1" ht="50.1" customHeight="1">
      <c r="A41" s="304"/>
      <c r="B41" s="665">
        <f>'Sect. 7'!C66</f>
        <v>0</v>
      </c>
      <c r="C41" s="651">
        <f>'Sect. 8'!C62</f>
        <v>0</v>
      </c>
      <c r="D41" s="582">
        <f>'Sect. 12b-d'!E61</f>
        <v>0</v>
      </c>
      <c r="E41" s="180"/>
      <c r="F41" s="420"/>
      <c r="G41" s="321"/>
      <c r="H41" s="322"/>
    </row>
    <row r="42" spans="1:8" s="1" customFormat="1" ht="50.1" customHeight="1">
      <c r="A42" s="304"/>
      <c r="B42" s="665">
        <f>'Sect. 7'!C67</f>
        <v>0</v>
      </c>
      <c r="C42" s="651">
        <f>'Sect. 8'!C63</f>
        <v>0</v>
      </c>
      <c r="D42" s="582">
        <f>'Sect. 12b-d'!E62</f>
        <v>0</v>
      </c>
      <c r="E42" s="180"/>
      <c r="F42" s="171"/>
      <c r="G42" s="321"/>
      <c r="H42" s="322"/>
    </row>
    <row r="43" spans="1:135" s="93" customFormat="1" ht="3" customHeight="1">
      <c r="A43" s="146"/>
      <c r="B43" s="416"/>
      <c r="C43" s="655"/>
      <c r="D43" s="656"/>
      <c r="E43" s="657"/>
      <c r="F43" s="658"/>
      <c r="G43" s="321"/>
      <c r="H43" s="395"/>
      <c r="I43" s="395"/>
      <c r="J43" s="395"/>
      <c r="K43" s="395"/>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row>
    <row r="44" spans="1:8" s="1" customFormat="1" ht="50.1" customHeight="1">
      <c r="A44" s="304"/>
      <c r="B44" s="106" t="s">
        <v>316</v>
      </c>
      <c r="C44" s="934">
        <f>'Sect. 3'!C38:G38</f>
        <v>0</v>
      </c>
      <c r="D44" s="935"/>
      <c r="E44" s="936"/>
      <c r="F44" s="428"/>
      <c r="G44" s="321"/>
      <c r="H44" s="322"/>
    </row>
    <row r="45" spans="1:8" s="1" customFormat="1" ht="50.1" customHeight="1">
      <c r="A45" s="304"/>
      <c r="B45" s="129" t="s">
        <v>641</v>
      </c>
      <c r="C45" s="129" t="s">
        <v>435</v>
      </c>
      <c r="D45" s="129" t="s">
        <v>637</v>
      </c>
      <c r="E45" s="129" t="s">
        <v>53</v>
      </c>
      <c r="F45" s="129" t="s">
        <v>216</v>
      </c>
      <c r="G45" s="321"/>
      <c r="H45" s="322"/>
    </row>
    <row r="46" spans="1:8" s="1" customFormat="1" ht="50.1" customHeight="1">
      <c r="A46" s="304"/>
      <c r="B46" s="665">
        <f>'Sect. 7'!C84</f>
        <v>0</v>
      </c>
      <c r="C46" s="651">
        <f>'Sect. 8'!C79</f>
        <v>0</v>
      </c>
      <c r="D46" s="582">
        <f>'Sect. 12b-d'!E64</f>
        <v>0</v>
      </c>
      <c r="E46" s="180"/>
      <c r="F46" s="420"/>
      <c r="G46" s="321"/>
      <c r="H46" s="322"/>
    </row>
    <row r="47" spans="1:8" s="1" customFormat="1" ht="50.1" customHeight="1">
      <c r="A47" s="304"/>
      <c r="B47" s="665">
        <f>'Sect. 7'!C85</f>
        <v>0</v>
      </c>
      <c r="C47" s="651">
        <f>'Sect. 8'!C80</f>
        <v>0</v>
      </c>
      <c r="D47" s="582">
        <f>'Sect. 12b-d'!E65</f>
        <v>0</v>
      </c>
      <c r="E47" s="180"/>
      <c r="F47" s="420"/>
      <c r="G47" s="321"/>
      <c r="H47" s="322"/>
    </row>
    <row r="48" spans="1:8" s="1" customFormat="1" ht="50.1" customHeight="1">
      <c r="A48" s="304"/>
      <c r="B48" s="665">
        <f>'Sect. 7'!C86</f>
        <v>0</v>
      </c>
      <c r="C48" s="651">
        <f>'Sect. 8'!C81</f>
        <v>0</v>
      </c>
      <c r="D48" s="582">
        <f>'Sect. 12b-d'!E66</f>
        <v>0</v>
      </c>
      <c r="E48" s="180"/>
      <c r="F48" s="420"/>
      <c r="G48" s="321"/>
      <c r="H48" s="322"/>
    </row>
    <row r="49" spans="1:8" s="1" customFormat="1" ht="50.1" customHeight="1">
      <c r="A49" s="304"/>
      <c r="B49" s="665">
        <f>'Sect. 7'!C87</f>
        <v>0</v>
      </c>
      <c r="C49" s="651">
        <f>'Sect. 8'!C82</f>
        <v>0</v>
      </c>
      <c r="D49" s="582">
        <f>'Sect. 12b-d'!E67</f>
        <v>0</v>
      </c>
      <c r="E49" s="180"/>
      <c r="F49" s="420"/>
      <c r="G49" s="321"/>
      <c r="H49" s="322"/>
    </row>
    <row r="50" spans="1:8" s="1" customFormat="1" ht="50.1" customHeight="1">
      <c r="A50" s="304"/>
      <c r="B50" s="651">
        <f>'Sect. 7'!C88</f>
        <v>0</v>
      </c>
      <c r="C50" s="651">
        <f>'Sect. 8'!C83</f>
        <v>0</v>
      </c>
      <c r="D50" s="582">
        <f>'Sect. 12b-d'!E68</f>
        <v>0</v>
      </c>
      <c r="E50" s="180"/>
      <c r="F50" s="171"/>
      <c r="G50" s="321"/>
      <c r="H50" s="322"/>
    </row>
    <row r="51" spans="1:135" s="93" customFormat="1" ht="6" customHeight="1">
      <c r="A51" s="130"/>
      <c r="B51" s="131"/>
      <c r="C51" s="166"/>
      <c r="D51" s="113"/>
      <c r="E51" s="114"/>
      <c r="F51" s="404"/>
      <c r="G51" s="396"/>
      <c r="H51" s="395"/>
      <c r="I51" s="395"/>
      <c r="J51" s="395"/>
      <c r="K51" s="395"/>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row>
    <row r="52" spans="1:8" s="1" customFormat="1" ht="30" customHeight="1">
      <c r="A52" s="243"/>
      <c r="B52" s="939" t="s">
        <v>642</v>
      </c>
      <c r="C52" s="940"/>
      <c r="D52" s="940"/>
      <c r="E52" s="940"/>
      <c r="F52" s="941"/>
      <c r="G52" s="321"/>
      <c r="H52" s="322"/>
    </row>
    <row r="53" spans="1:135" s="93" customFormat="1" ht="3" customHeight="1">
      <c r="A53" s="146"/>
      <c r="B53" s="416"/>
      <c r="C53" s="655"/>
      <c r="D53" s="656"/>
      <c r="E53" s="657"/>
      <c r="F53" s="658"/>
      <c r="G53" s="321"/>
      <c r="H53" s="395"/>
      <c r="I53" s="395"/>
      <c r="J53" s="395"/>
      <c r="K53" s="395"/>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row>
    <row r="54" spans="1:8" s="1" customFormat="1" ht="20.1" customHeight="1">
      <c r="A54" s="304"/>
      <c r="B54" s="942" t="s">
        <v>643</v>
      </c>
      <c r="C54" s="943"/>
      <c r="D54" s="943"/>
      <c r="E54" s="943"/>
      <c r="F54" s="944"/>
      <c r="G54" s="321"/>
      <c r="H54" s="322"/>
    </row>
    <row r="55" spans="1:8" s="1" customFormat="1" ht="50.1" customHeight="1">
      <c r="A55" s="304"/>
      <c r="B55" s="937" t="s">
        <v>2</v>
      </c>
      <c r="C55" s="938"/>
      <c r="D55" s="129" t="s">
        <v>644</v>
      </c>
      <c r="E55" s="129" t="s">
        <v>53</v>
      </c>
      <c r="F55" s="129" t="s">
        <v>216</v>
      </c>
      <c r="G55" s="321"/>
      <c r="H55" s="322"/>
    </row>
    <row r="56" spans="1:8" s="1" customFormat="1" ht="50.1" customHeight="1">
      <c r="A56" s="304"/>
      <c r="B56" s="957">
        <f>'Sect. 12e-g'!B46</f>
        <v>0</v>
      </c>
      <c r="C56" s="964"/>
      <c r="D56" s="666">
        <f>'Sect. 12e-g'!E46</f>
        <v>0</v>
      </c>
      <c r="E56" s="180"/>
      <c r="F56" s="420"/>
      <c r="G56" s="321"/>
      <c r="H56" s="322"/>
    </row>
    <row r="57" spans="1:8" s="1" customFormat="1" ht="50.1" customHeight="1">
      <c r="A57" s="304"/>
      <c r="B57" s="965"/>
      <c r="C57" s="966"/>
      <c r="D57" s="666">
        <f>'Sect. 12e-g'!E47</f>
        <v>0</v>
      </c>
      <c r="E57" s="180"/>
      <c r="F57" s="420"/>
      <c r="G57" s="321"/>
      <c r="H57" s="322"/>
    </row>
    <row r="58" spans="1:8" s="1" customFormat="1" ht="50.1" customHeight="1">
      <c r="A58" s="304"/>
      <c r="B58" s="965"/>
      <c r="C58" s="966"/>
      <c r="D58" s="666">
        <f>'Sect. 12e-g'!E48</f>
        <v>0</v>
      </c>
      <c r="E58" s="180"/>
      <c r="F58" s="420"/>
      <c r="G58" s="321"/>
      <c r="H58" s="322"/>
    </row>
    <row r="59" spans="1:8" s="1" customFormat="1" ht="50.1" customHeight="1">
      <c r="A59" s="304"/>
      <c r="B59" s="965"/>
      <c r="C59" s="966"/>
      <c r="D59" s="666">
        <f>'Sect. 12e-g'!E49</f>
        <v>0</v>
      </c>
      <c r="E59" s="180"/>
      <c r="F59" s="420"/>
      <c r="G59" s="321"/>
      <c r="H59" s="322"/>
    </row>
    <row r="60" spans="1:8" s="1" customFormat="1" ht="50.1" customHeight="1">
      <c r="A60" s="304"/>
      <c r="B60" s="957">
        <f>'Sect. 12e-g'!B52</f>
        <v>0</v>
      </c>
      <c r="C60" s="964"/>
      <c r="D60" s="666">
        <f>'Sect. 12e-g'!E52</f>
        <v>0</v>
      </c>
      <c r="E60" s="180"/>
      <c r="F60" s="420"/>
      <c r="G60" s="321"/>
      <c r="H60" s="322"/>
    </row>
    <row r="61" spans="1:8" s="1" customFormat="1" ht="50.1" customHeight="1">
      <c r="A61" s="304"/>
      <c r="B61" s="965"/>
      <c r="C61" s="966"/>
      <c r="D61" s="666">
        <f>'Sect. 12e-g'!E53</f>
        <v>0</v>
      </c>
      <c r="E61" s="180"/>
      <c r="F61" s="420"/>
      <c r="G61" s="321"/>
      <c r="H61" s="322"/>
    </row>
    <row r="62" spans="1:8" s="1" customFormat="1" ht="50.1" customHeight="1">
      <c r="A62" s="304"/>
      <c r="B62" s="965"/>
      <c r="C62" s="966"/>
      <c r="D62" s="666">
        <f>'Sect. 12e-g'!E54</f>
        <v>0</v>
      </c>
      <c r="E62" s="180"/>
      <c r="F62" s="420"/>
      <c r="G62" s="321"/>
      <c r="H62" s="322"/>
    </row>
    <row r="63" spans="1:8" s="1" customFormat="1" ht="50.1" customHeight="1">
      <c r="A63" s="304"/>
      <c r="B63" s="965"/>
      <c r="C63" s="966"/>
      <c r="D63" s="666">
        <f>'Sect. 12e-g'!E55</f>
        <v>0</v>
      </c>
      <c r="E63" s="180"/>
      <c r="F63" s="420"/>
      <c r="G63" s="321"/>
      <c r="H63" s="322"/>
    </row>
    <row r="64" spans="1:8" s="1" customFormat="1" ht="50.1" customHeight="1">
      <c r="A64" s="304"/>
      <c r="B64" s="957">
        <f>'Sect. 12e-g'!B58</f>
        <v>0</v>
      </c>
      <c r="C64" s="964"/>
      <c r="D64" s="666">
        <f>'Sect. 12e-g'!E58</f>
        <v>0</v>
      </c>
      <c r="E64" s="180"/>
      <c r="F64" s="420"/>
      <c r="G64" s="321"/>
      <c r="H64" s="322"/>
    </row>
    <row r="65" spans="1:8" s="1" customFormat="1" ht="50.1" customHeight="1">
      <c r="A65" s="304"/>
      <c r="B65" s="965"/>
      <c r="C65" s="966"/>
      <c r="D65" s="666">
        <f>'Sect. 12e-g'!E59</f>
        <v>0</v>
      </c>
      <c r="E65" s="180"/>
      <c r="F65" s="420"/>
      <c r="G65" s="321"/>
      <c r="H65" s="322"/>
    </row>
    <row r="66" spans="1:8" s="1" customFormat="1" ht="50.1" customHeight="1">
      <c r="A66" s="304"/>
      <c r="B66" s="965"/>
      <c r="C66" s="966"/>
      <c r="D66" s="666">
        <f>'Sect. 12e-g'!E60</f>
        <v>0</v>
      </c>
      <c r="E66" s="180"/>
      <c r="F66" s="420"/>
      <c r="G66" s="321"/>
      <c r="H66" s="322"/>
    </row>
    <row r="67" spans="1:8" s="1" customFormat="1" ht="50.1" customHeight="1">
      <c r="A67" s="304"/>
      <c r="B67" s="965"/>
      <c r="C67" s="966"/>
      <c r="D67" s="666">
        <f>'Sect. 12e-g'!E61</f>
        <v>0</v>
      </c>
      <c r="E67" s="180"/>
      <c r="F67" s="420"/>
      <c r="G67" s="321"/>
      <c r="H67" s="322"/>
    </row>
    <row r="68" spans="1:8" s="1" customFormat="1" ht="50.1" customHeight="1">
      <c r="A68" s="304"/>
      <c r="B68" s="957">
        <f>'Sect. 12e-g'!B64</f>
        <v>0</v>
      </c>
      <c r="C68" s="964"/>
      <c r="D68" s="666">
        <f>'Sect. 12e-g'!E64</f>
        <v>0</v>
      </c>
      <c r="E68" s="180"/>
      <c r="F68" s="420"/>
      <c r="G68" s="321"/>
      <c r="H68" s="322"/>
    </row>
    <row r="69" spans="1:8" s="1" customFormat="1" ht="50.1" customHeight="1">
      <c r="A69" s="304"/>
      <c r="B69" s="965"/>
      <c r="C69" s="966"/>
      <c r="D69" s="666">
        <f>'Sect. 12e-g'!E65</f>
        <v>0</v>
      </c>
      <c r="E69" s="180"/>
      <c r="F69" s="420"/>
      <c r="G69" s="321"/>
      <c r="H69" s="322"/>
    </row>
    <row r="70" spans="1:8" s="1" customFormat="1" ht="50.1" customHeight="1">
      <c r="A70" s="304"/>
      <c r="B70" s="965"/>
      <c r="C70" s="966"/>
      <c r="D70" s="666">
        <f>'Sect. 12e-g'!E66</f>
        <v>0</v>
      </c>
      <c r="E70" s="180"/>
      <c r="F70" s="420"/>
      <c r="G70" s="321"/>
      <c r="H70" s="322"/>
    </row>
    <row r="71" spans="1:8" s="1" customFormat="1" ht="50.1" customHeight="1">
      <c r="A71" s="304"/>
      <c r="B71" s="967"/>
      <c r="C71" s="968"/>
      <c r="D71" s="666">
        <f>'Sect. 12e-g'!E68</f>
        <v>0</v>
      </c>
      <c r="E71" s="180"/>
      <c r="F71" s="420"/>
      <c r="G71" s="321"/>
      <c r="H71" s="322"/>
    </row>
    <row r="72" spans="1:135" s="93" customFormat="1" ht="3" customHeight="1">
      <c r="A72" s="146"/>
      <c r="B72" s="416"/>
      <c r="C72" s="655"/>
      <c r="D72" s="656"/>
      <c r="E72" s="657"/>
      <c r="F72" s="658"/>
      <c r="G72" s="321"/>
      <c r="H72" s="395"/>
      <c r="I72" s="395"/>
      <c r="J72" s="395"/>
      <c r="K72" s="395"/>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row>
    <row r="73" spans="1:8" s="1" customFormat="1" ht="20.1" customHeight="1">
      <c r="A73" s="304"/>
      <c r="B73" s="942" t="s">
        <v>653</v>
      </c>
      <c r="C73" s="943"/>
      <c r="D73" s="943"/>
      <c r="E73" s="943"/>
      <c r="F73" s="944"/>
      <c r="G73" s="321"/>
      <c r="H73" s="322"/>
    </row>
    <row r="74" spans="1:8" s="1" customFormat="1" ht="50.1" customHeight="1">
      <c r="A74" s="304"/>
      <c r="B74" s="937" t="s">
        <v>460</v>
      </c>
      <c r="C74" s="938"/>
      <c r="D74" s="129" t="s">
        <v>654</v>
      </c>
      <c r="E74" s="129" t="s">
        <v>53</v>
      </c>
      <c r="F74" s="129" t="s">
        <v>216</v>
      </c>
      <c r="G74" s="321"/>
      <c r="H74" s="322"/>
    </row>
    <row r="75" spans="1:8" s="1" customFormat="1" ht="50.1" customHeight="1">
      <c r="A75" s="304"/>
      <c r="B75" s="957">
        <f>'Sect. 12e-g'!B70</f>
        <v>0</v>
      </c>
      <c r="C75" s="964"/>
      <c r="D75" s="666">
        <f>'Sect. 12e-g'!E70</f>
        <v>0</v>
      </c>
      <c r="E75" s="180"/>
      <c r="F75" s="420"/>
      <c r="G75" s="321"/>
      <c r="H75" s="322"/>
    </row>
    <row r="76" spans="1:8" s="1" customFormat="1" ht="50.1" customHeight="1">
      <c r="A76" s="304"/>
      <c r="B76" s="965"/>
      <c r="C76" s="966"/>
      <c r="D76" s="666">
        <f>'Sect. 12e-g'!E72</f>
        <v>0</v>
      </c>
      <c r="E76" s="180"/>
      <c r="F76" s="420"/>
      <c r="G76" s="321"/>
      <c r="H76" s="322"/>
    </row>
    <row r="77" spans="1:8" s="1" customFormat="1" ht="50.1" customHeight="1">
      <c r="A77" s="304"/>
      <c r="B77" s="965"/>
      <c r="C77" s="966"/>
      <c r="D77" s="666">
        <f>'Sect. 12e-g'!E73</f>
        <v>0</v>
      </c>
      <c r="E77" s="180"/>
      <c r="F77" s="420"/>
      <c r="G77" s="321"/>
      <c r="H77" s="322"/>
    </row>
    <row r="78" spans="1:8" s="1" customFormat="1" ht="50.1" customHeight="1">
      <c r="A78" s="304"/>
      <c r="B78" s="967"/>
      <c r="C78" s="968"/>
      <c r="D78" s="666">
        <f>'Sect. 12e-g'!E74</f>
        <v>0</v>
      </c>
      <c r="E78" s="180"/>
      <c r="F78" s="420"/>
      <c r="G78" s="321"/>
      <c r="H78" s="322"/>
    </row>
    <row r="79" spans="1:8" s="1" customFormat="1" ht="50.1" customHeight="1">
      <c r="A79" s="304"/>
      <c r="B79" s="957">
        <f>'Sect. 12e-g'!B76</f>
        <v>0</v>
      </c>
      <c r="C79" s="958"/>
      <c r="D79" s="666">
        <f>'Sect. 12e-g'!E76</f>
        <v>0</v>
      </c>
      <c r="E79" s="180"/>
      <c r="F79" s="420"/>
      <c r="G79" s="321"/>
      <c r="H79" s="322"/>
    </row>
    <row r="80" spans="1:8" s="1" customFormat="1" ht="50.1" customHeight="1">
      <c r="A80" s="304"/>
      <c r="B80" s="959"/>
      <c r="C80" s="960"/>
      <c r="D80" s="666">
        <f>'Sect. 12e-g'!E78</f>
        <v>0</v>
      </c>
      <c r="E80" s="180"/>
      <c r="F80" s="420"/>
      <c r="G80" s="321"/>
      <c r="H80" s="322"/>
    </row>
    <row r="81" spans="1:8" s="1" customFormat="1" ht="50.1" customHeight="1">
      <c r="A81" s="304"/>
      <c r="B81" s="959"/>
      <c r="C81" s="960"/>
      <c r="D81" s="666">
        <f>'Sect. 12e-g'!E79</f>
        <v>0</v>
      </c>
      <c r="E81" s="180"/>
      <c r="F81" s="420"/>
      <c r="G81" s="321"/>
      <c r="H81" s="322"/>
    </row>
    <row r="82" spans="1:8" s="1" customFormat="1" ht="50.1" customHeight="1">
      <c r="A82" s="304"/>
      <c r="B82" s="969"/>
      <c r="C82" s="970"/>
      <c r="D82" s="666">
        <f>'Sect. 12e-g'!E80</f>
        <v>0</v>
      </c>
      <c r="E82" s="180"/>
      <c r="F82" s="420"/>
      <c r="G82" s="321"/>
      <c r="H82" s="322"/>
    </row>
    <row r="83" spans="1:8" s="1" customFormat="1" ht="50.1" customHeight="1">
      <c r="A83" s="304"/>
      <c r="B83" s="957">
        <f>'Sect. 12e-g'!B82</f>
        <v>0</v>
      </c>
      <c r="C83" s="958"/>
      <c r="D83" s="666">
        <f>'Sect. 12e-g'!E82</f>
        <v>0</v>
      </c>
      <c r="E83" s="180"/>
      <c r="F83" s="420"/>
      <c r="G83" s="321"/>
      <c r="H83" s="322"/>
    </row>
    <row r="84" spans="1:8" s="1" customFormat="1" ht="50.1" customHeight="1">
      <c r="A84" s="304"/>
      <c r="B84" s="959"/>
      <c r="C84" s="960"/>
      <c r="D84" s="666">
        <f>'Sect. 12e-g'!E83</f>
        <v>0</v>
      </c>
      <c r="E84" s="180"/>
      <c r="F84" s="420"/>
      <c r="G84" s="321"/>
      <c r="H84" s="322"/>
    </row>
    <row r="85" spans="1:8" s="1" customFormat="1" ht="50.1" customHeight="1">
      <c r="A85" s="304"/>
      <c r="B85" s="959"/>
      <c r="C85" s="960"/>
      <c r="D85" s="666">
        <f>'Sect. 12e-g'!E85</f>
        <v>0</v>
      </c>
      <c r="E85" s="180"/>
      <c r="F85" s="420"/>
      <c r="G85" s="321"/>
      <c r="H85" s="322"/>
    </row>
    <row r="86" spans="1:8" s="1" customFormat="1" ht="50.1" customHeight="1">
      <c r="A86" s="304"/>
      <c r="B86" s="969"/>
      <c r="C86" s="970"/>
      <c r="D86" s="666">
        <f>'Sect. 12e-g'!E86</f>
        <v>0</v>
      </c>
      <c r="E86" s="180"/>
      <c r="F86" s="420"/>
      <c r="G86" s="321"/>
      <c r="H86" s="322"/>
    </row>
    <row r="87" spans="1:8" s="1" customFormat="1" ht="50.1" customHeight="1">
      <c r="A87" s="304"/>
      <c r="B87" s="957">
        <f>'Sect. 12e-g'!B88</f>
        <v>0</v>
      </c>
      <c r="C87" s="958"/>
      <c r="D87" s="666">
        <f>'Sect. 12e-g'!E88</f>
        <v>0</v>
      </c>
      <c r="E87" s="180"/>
      <c r="F87" s="171"/>
      <c r="G87" s="321"/>
      <c r="H87" s="322"/>
    </row>
    <row r="88" spans="1:8" s="1" customFormat="1" ht="50.1" customHeight="1">
      <c r="A88" s="304"/>
      <c r="B88" s="959"/>
      <c r="C88" s="960"/>
      <c r="D88" s="666">
        <f>'Sect. 12e-g'!E90</f>
        <v>0</v>
      </c>
      <c r="E88" s="180"/>
      <c r="F88" s="171"/>
      <c r="G88" s="321"/>
      <c r="H88" s="322"/>
    </row>
    <row r="89" spans="1:8" s="1" customFormat="1" ht="50.1" customHeight="1">
      <c r="A89" s="304"/>
      <c r="B89" s="959"/>
      <c r="C89" s="960"/>
      <c r="D89" s="666">
        <f>'Sect. 12e-g'!E91</f>
        <v>0</v>
      </c>
      <c r="E89" s="180"/>
      <c r="F89" s="171"/>
      <c r="G89" s="321"/>
      <c r="H89" s="322"/>
    </row>
    <row r="90" spans="1:8" s="1" customFormat="1" ht="50.1" customHeight="1">
      <c r="A90" s="310"/>
      <c r="B90" s="961"/>
      <c r="C90" s="962"/>
      <c r="D90" s="667">
        <f>'Sect. 12e-g'!E92</f>
        <v>0</v>
      </c>
      <c r="E90" s="624"/>
      <c r="F90" s="632"/>
      <c r="G90" s="321"/>
      <c r="H90" s="322"/>
    </row>
    <row r="91" spans="1:135" s="93" customFormat="1" ht="6" customHeight="1">
      <c r="A91" s="130"/>
      <c r="B91" s="131"/>
      <c r="C91" s="166"/>
      <c r="D91" s="113"/>
      <c r="E91" s="114"/>
      <c r="F91" s="404"/>
      <c r="G91" s="396"/>
      <c r="H91" s="395"/>
      <c r="I91" s="395"/>
      <c r="J91" s="395"/>
      <c r="K91" s="395"/>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row>
    <row r="92" spans="1:8" s="1" customFormat="1" ht="30" customHeight="1">
      <c r="A92" s="243"/>
      <c r="B92" s="939" t="s">
        <v>655</v>
      </c>
      <c r="C92" s="940"/>
      <c r="D92" s="940"/>
      <c r="E92" s="940"/>
      <c r="F92" s="941"/>
      <c r="G92" s="321"/>
      <c r="H92" s="322"/>
    </row>
    <row r="93" spans="1:135" s="93" customFormat="1" ht="3" customHeight="1">
      <c r="A93" s="146"/>
      <c r="B93" s="416"/>
      <c r="C93" s="655"/>
      <c r="D93" s="656"/>
      <c r="E93" s="657"/>
      <c r="F93" s="658"/>
      <c r="G93" s="396"/>
      <c r="H93" s="395"/>
      <c r="I93" s="395"/>
      <c r="J93" s="395"/>
      <c r="K93" s="395"/>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row>
    <row r="94" spans="1:8" s="1" customFormat="1" ht="50.1" customHeight="1">
      <c r="A94" s="304"/>
      <c r="B94" s="937" t="s">
        <v>656</v>
      </c>
      <c r="C94" s="938"/>
      <c r="D94" s="129" t="s">
        <v>657</v>
      </c>
      <c r="E94" s="937" t="s">
        <v>658</v>
      </c>
      <c r="F94" s="963"/>
      <c r="G94" s="321"/>
      <c r="H94" s="322"/>
    </row>
    <row r="95" spans="1:8" s="1" customFormat="1" ht="50.1" customHeight="1">
      <c r="A95" s="304"/>
      <c r="B95" s="948"/>
      <c r="C95" s="948"/>
      <c r="D95" s="668"/>
      <c r="E95" s="949"/>
      <c r="F95" s="950"/>
      <c r="G95" s="322"/>
      <c r="H95" s="322"/>
    </row>
    <row r="96" spans="1:8" s="1" customFormat="1" ht="50.1" customHeight="1">
      <c r="A96" s="304"/>
      <c r="B96" s="948"/>
      <c r="C96" s="948"/>
      <c r="D96" s="668"/>
      <c r="E96" s="949"/>
      <c r="F96" s="950"/>
      <c r="G96" s="322"/>
      <c r="H96" s="322"/>
    </row>
    <row r="97" spans="1:8" s="1" customFormat="1" ht="50.1" customHeight="1">
      <c r="A97" s="304"/>
      <c r="B97" s="948"/>
      <c r="C97" s="948"/>
      <c r="D97" s="668"/>
      <c r="E97" s="949"/>
      <c r="F97" s="950"/>
      <c r="G97" s="322"/>
      <c r="H97" s="322"/>
    </row>
    <row r="98" spans="1:8" s="1" customFormat="1" ht="50.1" customHeight="1">
      <c r="A98" s="304"/>
      <c r="B98" s="948"/>
      <c r="C98" s="948"/>
      <c r="D98" s="668"/>
      <c r="E98" s="949"/>
      <c r="F98" s="950"/>
      <c r="G98" s="322"/>
      <c r="H98" s="322"/>
    </row>
    <row r="99" spans="1:8" s="1" customFormat="1" ht="50.1" customHeight="1">
      <c r="A99" s="304"/>
      <c r="B99" s="948"/>
      <c r="C99" s="948"/>
      <c r="D99" s="668"/>
      <c r="E99" s="949"/>
      <c r="F99" s="950"/>
      <c r="G99" s="322"/>
      <c r="H99" s="322"/>
    </row>
    <row r="100" spans="1:8" s="1" customFormat="1" ht="50.1" customHeight="1">
      <c r="A100" s="304"/>
      <c r="B100" s="949"/>
      <c r="C100" s="974"/>
      <c r="D100" s="714"/>
      <c r="E100" s="949"/>
      <c r="F100" s="950"/>
      <c r="G100" s="322"/>
      <c r="H100" s="322"/>
    </row>
    <row r="101" spans="1:8" s="1" customFormat="1" ht="50.1" customHeight="1">
      <c r="A101" s="304"/>
      <c r="B101" s="949"/>
      <c r="C101" s="974"/>
      <c r="D101" s="714"/>
      <c r="E101" s="949"/>
      <c r="F101" s="950"/>
      <c r="G101" s="322"/>
      <c r="H101" s="322"/>
    </row>
    <row r="102" spans="1:8" s="1" customFormat="1" ht="50.1" customHeight="1">
      <c r="A102" s="304"/>
      <c r="B102" s="948"/>
      <c r="C102" s="948"/>
      <c r="D102" s="668"/>
      <c r="E102" s="949"/>
      <c r="F102" s="950"/>
      <c r="G102" s="322"/>
      <c r="H102" s="322"/>
    </row>
    <row r="103" spans="1:8" s="1" customFormat="1" ht="50.1" customHeight="1">
      <c r="A103" s="304"/>
      <c r="B103" s="948"/>
      <c r="C103" s="948"/>
      <c r="D103" s="668"/>
      <c r="E103" s="949"/>
      <c r="F103" s="950"/>
      <c r="G103" s="322"/>
      <c r="H103" s="322"/>
    </row>
    <row r="104" spans="1:8" s="1" customFormat="1" ht="50.1" customHeight="1">
      <c r="A104" s="304"/>
      <c r="B104" s="948"/>
      <c r="C104" s="948"/>
      <c r="D104" s="668"/>
      <c r="E104" s="949"/>
      <c r="F104" s="950"/>
      <c r="G104" s="322"/>
      <c r="H104" s="322"/>
    </row>
    <row r="105" spans="1:8" s="1" customFormat="1" ht="50.1" customHeight="1">
      <c r="A105" s="304"/>
      <c r="B105" s="948"/>
      <c r="C105" s="948"/>
      <c r="D105" s="668"/>
      <c r="E105" s="949"/>
      <c r="F105" s="950"/>
      <c r="G105" s="322"/>
      <c r="H105" s="322"/>
    </row>
    <row r="106" spans="1:8" s="1" customFormat="1" ht="50.1" customHeight="1">
      <c r="A106" s="310"/>
      <c r="B106" s="945"/>
      <c r="C106" s="945"/>
      <c r="D106" s="669"/>
      <c r="E106" s="946"/>
      <c r="F106" s="947"/>
      <c r="G106" s="322"/>
      <c r="H106" s="322"/>
    </row>
  </sheetData>
  <sheetProtection algorithmName="SHA-512" hashValue="nZqr7NXL0rKczhL98su2zzzUFI92Ua9g+X+tn7n0BeEj21NaEzd1gNjCfgb2hLjsPvzb6srIFT5dLMwsElWAyw==" saltValue="WHRBJc7dXbBJ46HouwYK6Q==" spinCount="100000" sheet="1" objects="1" scenarios="1" formatCells="0" formatColumns="0" formatRows="0" insertColumns="0" insertRows="0"/>
  <mergeCells count="61">
    <mergeCell ref="B100:C100"/>
    <mergeCell ref="B101:C101"/>
    <mergeCell ref="E100:F100"/>
    <mergeCell ref="E101:F101"/>
    <mergeCell ref="B7:C7"/>
    <mergeCell ref="B8:C8"/>
    <mergeCell ref="B9:C9"/>
    <mergeCell ref="B11:C11"/>
    <mergeCell ref="B16:C16"/>
    <mergeCell ref="E5:F16"/>
    <mergeCell ref="B13:C13"/>
    <mergeCell ref="B14:C14"/>
    <mergeCell ref="B15:C15"/>
    <mergeCell ref="B60:C63"/>
    <mergeCell ref="B64:C67"/>
    <mergeCell ref="B68:C71"/>
    <mergeCell ref="B3:F3"/>
    <mergeCell ref="B5:C5"/>
    <mergeCell ref="B6:C6"/>
    <mergeCell ref="B10:C10"/>
    <mergeCell ref="B12:C12"/>
    <mergeCell ref="B1:F1"/>
    <mergeCell ref="B2:F2"/>
    <mergeCell ref="B99:C99"/>
    <mergeCell ref="B102:C102"/>
    <mergeCell ref="E99:F99"/>
    <mergeCell ref="E102:F102"/>
    <mergeCell ref="B87:C90"/>
    <mergeCell ref="B92:F92"/>
    <mergeCell ref="B94:C94"/>
    <mergeCell ref="E94:F94"/>
    <mergeCell ref="B73:F73"/>
    <mergeCell ref="B74:C74"/>
    <mergeCell ref="B75:C78"/>
    <mergeCell ref="B79:C82"/>
    <mergeCell ref="B83:C86"/>
    <mergeCell ref="B56:C59"/>
    <mergeCell ref="B106:C106"/>
    <mergeCell ref="E106:F106"/>
    <mergeCell ref="B95:C95"/>
    <mergeCell ref="B98:C98"/>
    <mergeCell ref="B105:C105"/>
    <mergeCell ref="E95:F95"/>
    <mergeCell ref="E98:F98"/>
    <mergeCell ref="E105:F105"/>
    <mergeCell ref="B96:C96"/>
    <mergeCell ref="B97:C97"/>
    <mergeCell ref="E96:F96"/>
    <mergeCell ref="E97:F97"/>
    <mergeCell ref="B103:C103"/>
    <mergeCell ref="B104:C104"/>
    <mergeCell ref="E103:F103"/>
    <mergeCell ref="E104:F104"/>
    <mergeCell ref="C28:E28"/>
    <mergeCell ref="C36:E36"/>
    <mergeCell ref="B55:C55"/>
    <mergeCell ref="B18:F18"/>
    <mergeCell ref="C20:E20"/>
    <mergeCell ref="C44:E44"/>
    <mergeCell ref="B52:F52"/>
    <mergeCell ref="B54:F54"/>
  </mergeCells>
  <printOptions/>
  <pageMargins left="0.7" right="0.7" top="0.75" bottom="0.75" header="0.3" footer="0.3"/>
  <pageSetup fitToHeight="0" fitToWidth="1" horizontalDpi="600" verticalDpi="600" orientation="landscape" paperSize="5" scale="4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2F1E1-C2DF-4364-BCF4-364184F3739A}">
  <dimension ref="A1:O19"/>
  <sheetViews>
    <sheetView zoomScale="90" zoomScaleNormal="90" workbookViewId="0" topLeftCell="A1">
      <selection activeCell="C4" sqref="C4"/>
    </sheetView>
  </sheetViews>
  <sheetFormatPr defaultColWidth="9.140625" defaultRowHeight="15"/>
  <cols>
    <col min="5" max="6" width="24.8515625" style="0" customWidth="1"/>
    <col min="7" max="7" width="1.57421875" style="0" customWidth="1"/>
    <col min="8" max="8" width="24.8515625" style="0" customWidth="1"/>
    <col min="9" max="9" width="22.57421875" style="0" customWidth="1"/>
    <col min="10" max="10" width="20.7109375" style="0" customWidth="1"/>
    <col min="11" max="11" width="19.28125" style="0" customWidth="1"/>
    <col min="12" max="13" width="11.8515625" style="0" customWidth="1"/>
    <col min="14" max="14" width="20.7109375" style="0" customWidth="1"/>
  </cols>
  <sheetData>
    <row r="1" spans="1:15" ht="15">
      <c r="A1" s="292">
        <v>1</v>
      </c>
      <c r="B1" s="292">
        <v>1</v>
      </c>
      <c r="C1" t="s">
        <v>407</v>
      </c>
      <c r="D1" t="s">
        <v>407</v>
      </c>
      <c r="E1" t="s">
        <v>456</v>
      </c>
      <c r="F1" t="s">
        <v>464</v>
      </c>
      <c r="H1" t="s">
        <v>538</v>
      </c>
      <c r="I1" t="s">
        <v>542</v>
      </c>
      <c r="J1" t="s">
        <v>550</v>
      </c>
      <c r="K1" t="s">
        <v>554</v>
      </c>
      <c r="L1" t="s">
        <v>557</v>
      </c>
      <c r="M1" t="s">
        <v>565</v>
      </c>
      <c r="N1" t="s">
        <v>560</v>
      </c>
      <c r="O1" t="s">
        <v>99</v>
      </c>
    </row>
    <row r="2" spans="1:15" ht="15">
      <c r="A2" s="292">
        <v>2</v>
      </c>
      <c r="B2" s="292">
        <f>B1+1</f>
        <v>2</v>
      </c>
      <c r="C2" t="s">
        <v>408</v>
      </c>
      <c r="D2" t="s">
        <v>408</v>
      </c>
      <c r="E2" t="s">
        <v>457</v>
      </c>
      <c r="F2" t="s">
        <v>465</v>
      </c>
      <c r="H2" t="s">
        <v>537</v>
      </c>
      <c r="I2" t="s">
        <v>543</v>
      </c>
      <c r="J2" t="s">
        <v>549</v>
      </c>
      <c r="K2" t="s">
        <v>553</v>
      </c>
      <c r="L2" t="s">
        <v>556</v>
      </c>
      <c r="M2" t="s">
        <v>558</v>
      </c>
      <c r="N2" t="s">
        <v>566</v>
      </c>
      <c r="O2" t="s">
        <v>100</v>
      </c>
    </row>
    <row r="3" spans="1:15" ht="15">
      <c r="A3" s="292">
        <v>3</v>
      </c>
      <c r="B3" s="292">
        <f>B2+1</f>
        <v>3</v>
      </c>
      <c r="C3" t="s">
        <v>488</v>
      </c>
      <c r="D3" t="s">
        <v>487</v>
      </c>
      <c r="E3" t="s">
        <v>458</v>
      </c>
      <c r="F3" t="s">
        <v>466</v>
      </c>
      <c r="H3" t="s">
        <v>539</v>
      </c>
      <c r="I3" t="s">
        <v>544</v>
      </c>
      <c r="J3" t="s">
        <v>548</v>
      </c>
      <c r="K3" t="s">
        <v>552</v>
      </c>
      <c r="L3" t="s">
        <v>555</v>
      </c>
      <c r="M3" t="s">
        <v>559</v>
      </c>
      <c r="N3" t="s">
        <v>50</v>
      </c>
      <c r="O3" t="s">
        <v>101</v>
      </c>
    </row>
    <row r="4" spans="1:14" ht="15">
      <c r="A4" s="292">
        <v>4</v>
      </c>
      <c r="B4" s="292">
        <f aca="true" t="shared" si="0" ref="B4:B12">B3+1</f>
        <v>4</v>
      </c>
      <c r="C4" t="s">
        <v>487</v>
      </c>
      <c r="E4" t="s">
        <v>735</v>
      </c>
      <c r="F4" t="s">
        <v>467</v>
      </c>
      <c r="H4" t="s">
        <v>540</v>
      </c>
      <c r="I4" t="s">
        <v>545</v>
      </c>
      <c r="J4" t="s">
        <v>547</v>
      </c>
      <c r="K4" t="s">
        <v>592</v>
      </c>
      <c r="L4" t="s">
        <v>552</v>
      </c>
      <c r="N4" t="s">
        <v>563</v>
      </c>
    </row>
    <row r="5" spans="1:14" ht="15">
      <c r="A5" s="292">
        <v>5</v>
      </c>
      <c r="B5" s="292">
        <f t="shared" si="0"/>
        <v>5</v>
      </c>
      <c r="F5" t="s">
        <v>468</v>
      </c>
      <c r="H5" t="s">
        <v>541</v>
      </c>
      <c r="I5" t="s">
        <v>588</v>
      </c>
      <c r="J5" t="s">
        <v>546</v>
      </c>
      <c r="K5" t="s">
        <v>551</v>
      </c>
      <c r="L5" t="s">
        <v>561</v>
      </c>
      <c r="N5" t="s">
        <v>562</v>
      </c>
    </row>
    <row r="6" spans="1:6" ht="15">
      <c r="A6" s="292" t="s">
        <v>362</v>
      </c>
      <c r="B6" s="292">
        <f t="shared" si="0"/>
        <v>6</v>
      </c>
      <c r="F6" t="s">
        <v>138</v>
      </c>
    </row>
    <row r="7" spans="1:2" ht="15">
      <c r="A7" s="292" t="s">
        <v>363</v>
      </c>
      <c r="B7" s="292">
        <f t="shared" si="0"/>
        <v>7</v>
      </c>
    </row>
    <row r="8" ht="15">
      <c r="B8" s="292">
        <f t="shared" si="0"/>
        <v>8</v>
      </c>
    </row>
    <row r="9" ht="15">
      <c r="B9" s="292">
        <f t="shared" si="0"/>
        <v>9</v>
      </c>
    </row>
    <row r="10" spans="2:13" ht="15">
      <c r="B10" s="292">
        <f t="shared" si="0"/>
        <v>10</v>
      </c>
      <c r="K10" s="108"/>
      <c r="L10" s="467"/>
      <c r="M10" s="467"/>
    </row>
    <row r="11" ht="15">
      <c r="B11" s="292">
        <f t="shared" si="0"/>
        <v>11</v>
      </c>
    </row>
    <row r="12" ht="15">
      <c r="B12" s="292">
        <f t="shared" si="0"/>
        <v>12</v>
      </c>
    </row>
    <row r="16" spans="9:14" ht="15">
      <c r="I16" s="108"/>
      <c r="J16" s="467"/>
      <c r="K16" s="467"/>
      <c r="L16" s="467"/>
      <c r="M16" s="467"/>
      <c r="N16" s="467"/>
    </row>
    <row r="19" spans="6:14" ht="15">
      <c r="F19" s="108"/>
      <c r="G19" s="467"/>
      <c r="H19" s="467"/>
      <c r="I19" s="467"/>
      <c r="J19" s="467"/>
      <c r="K19" s="467"/>
      <c r="L19" s="467"/>
      <c r="M19" s="467"/>
      <c r="N19" s="467"/>
    </row>
  </sheetData>
  <sheetProtection algorithmName="SHA-512" hashValue="YbJdDjA25pxTkys9IZGX/TDLERwDg3urU07ws+1lK3/lpiqPbseAitxpHFYaIbpCTOzfyBDlwW9+hnzRXd7B2Q==" saltValue="H0DlIJ8A8eKxELWS0mfbHg==" spinCount="100000"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F464C-1435-447C-930B-190536E521A8}">
  <sheetPr>
    <pageSetUpPr fitToPage="1"/>
  </sheetPr>
  <dimension ref="A1:FM135"/>
  <sheetViews>
    <sheetView zoomScale="80" zoomScaleNormal="80" workbookViewId="0" topLeftCell="A1">
      <pane ySplit="1" topLeftCell="A2" activePane="bottomLeft" state="frozen"/>
      <selection pane="bottomLeft" activeCell="C31" sqref="C31"/>
    </sheetView>
  </sheetViews>
  <sheetFormatPr defaultColWidth="9.00390625" defaultRowHeight="15"/>
  <cols>
    <col min="1" max="1" width="4.57421875" style="100" customWidth="1"/>
    <col min="2" max="2" width="39.28125" style="94" customWidth="1"/>
    <col min="3" max="3" width="60.7109375" style="94" customWidth="1"/>
    <col min="4" max="4" width="50.7109375" style="94" customWidth="1"/>
    <col min="5" max="5" width="40.7109375" style="94" customWidth="1"/>
    <col min="6" max="6" width="18.7109375" style="127" customWidth="1"/>
    <col min="7" max="7" width="40.7109375" style="95" customWidth="1"/>
    <col min="8" max="8" width="50.7109375" style="8" customWidth="1"/>
    <col min="9" max="13" width="35.7109375" style="28" customWidth="1"/>
    <col min="14" max="139" width="9.00390625" style="28" customWidth="1"/>
    <col min="140" max="169" width="9.00390625" style="126" customWidth="1"/>
    <col min="170" max="16384" width="9.00390625" style="8" customWidth="1"/>
  </cols>
  <sheetData>
    <row r="1" spans="1:56" ht="15">
      <c r="A1" s="101"/>
      <c r="B1" s="151" t="s">
        <v>49</v>
      </c>
      <c r="C1" s="151" t="s">
        <v>51</v>
      </c>
      <c r="D1" s="151" t="s">
        <v>217</v>
      </c>
      <c r="E1" s="151" t="s">
        <v>52</v>
      </c>
      <c r="F1" s="178" t="s">
        <v>53</v>
      </c>
      <c r="G1" s="151" t="s">
        <v>216</v>
      </c>
      <c r="H1" s="152" t="s">
        <v>105</v>
      </c>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row>
    <row r="2" spans="1:55" ht="15">
      <c r="A2" s="115"/>
      <c r="B2" s="108"/>
      <c r="C2" s="108"/>
      <c r="D2" s="108"/>
      <c r="E2" s="119"/>
      <c r="F2" s="671"/>
      <c r="G2" s="153"/>
      <c r="H2" s="109"/>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row>
    <row r="3" spans="1:55" ht="15">
      <c r="A3" s="128">
        <v>1</v>
      </c>
      <c r="B3" s="129" t="s">
        <v>690</v>
      </c>
      <c r="C3" s="107"/>
      <c r="D3" s="107"/>
      <c r="E3" s="119"/>
      <c r="F3" s="671"/>
      <c r="G3" s="153"/>
      <c r="H3" s="168"/>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row>
    <row r="4" spans="1:169" s="93" customFormat="1" ht="6" customHeight="1">
      <c r="A4" s="130"/>
      <c r="B4" s="131"/>
      <c r="C4" s="112"/>
      <c r="D4" s="112"/>
      <c r="E4" s="154"/>
      <c r="F4" s="616"/>
      <c r="G4" s="155"/>
      <c r="H4" s="169"/>
      <c r="I4" s="28"/>
      <c r="J4" s="28"/>
      <c r="K4" s="28"/>
      <c r="L4" s="28"/>
      <c r="M4" s="28"/>
      <c r="N4" s="28"/>
      <c r="O4" s="28"/>
      <c r="P4" s="28"/>
      <c r="Q4" s="28"/>
      <c r="R4" s="28"/>
      <c r="S4" s="28"/>
      <c r="T4" s="28"/>
      <c r="U4" s="28"/>
      <c r="V4" s="28"/>
      <c r="W4" s="28"/>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row>
    <row r="5" spans="1:55" ht="15">
      <c r="A5" s="132" t="s">
        <v>25</v>
      </c>
      <c r="B5" s="129" t="s">
        <v>33</v>
      </c>
      <c r="C5" s="162"/>
      <c r="D5" s="162"/>
      <c r="E5" s="119"/>
      <c r="F5" s="677"/>
      <c r="G5" s="156"/>
      <c r="H5" s="680"/>
      <c r="J5" s="90"/>
      <c r="K5" s="90"/>
      <c r="L5" s="90"/>
      <c r="M5" s="90"/>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row>
    <row r="6" spans="1:55" ht="20.1" customHeight="1">
      <c r="A6" s="133" t="s">
        <v>199</v>
      </c>
      <c r="B6" s="134" t="s">
        <v>195</v>
      </c>
      <c r="C6" s="162"/>
      <c r="D6" s="162"/>
      <c r="E6" s="119"/>
      <c r="F6" s="671"/>
      <c r="G6" s="119"/>
      <c r="H6" s="170"/>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row>
    <row r="7" spans="1:55" ht="20.1" customHeight="1">
      <c r="A7" s="133" t="s">
        <v>200</v>
      </c>
      <c r="B7" s="134" t="s">
        <v>196</v>
      </c>
      <c r="C7" s="162"/>
      <c r="D7" s="162"/>
      <c r="E7" s="119"/>
      <c r="F7" s="671"/>
      <c r="G7" s="118"/>
      <c r="H7" s="171"/>
      <c r="J7" s="91"/>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row>
    <row r="8" spans="1:55" ht="30">
      <c r="A8" s="133" t="s">
        <v>201</v>
      </c>
      <c r="B8" s="135" t="s">
        <v>54</v>
      </c>
      <c r="C8" s="162"/>
      <c r="D8" s="162"/>
      <c r="E8" s="174" t="s">
        <v>219</v>
      </c>
      <c r="F8" s="671"/>
      <c r="G8" s="118"/>
      <c r="H8" s="171"/>
      <c r="J8" s="91"/>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row>
    <row r="9" spans="1:55" ht="30">
      <c r="A9" s="133" t="s">
        <v>202</v>
      </c>
      <c r="B9" s="135" t="s">
        <v>106</v>
      </c>
      <c r="C9" s="162"/>
      <c r="D9" s="162"/>
      <c r="E9" s="174" t="s">
        <v>218</v>
      </c>
      <c r="F9" s="671"/>
      <c r="G9" s="118"/>
      <c r="H9" s="171"/>
      <c r="J9" s="91"/>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row>
    <row r="10" spans="1:55" ht="15">
      <c r="A10" s="133" t="s">
        <v>203</v>
      </c>
      <c r="B10" s="135" t="s">
        <v>669</v>
      </c>
      <c r="C10" s="162"/>
      <c r="D10" s="162"/>
      <c r="E10" s="174"/>
      <c r="F10" s="671"/>
      <c r="G10" s="118"/>
      <c r="H10" s="171"/>
      <c r="J10" s="91"/>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row>
    <row r="11" spans="1:55" ht="75">
      <c r="A11" s="133" t="s">
        <v>204</v>
      </c>
      <c r="B11" s="134" t="s">
        <v>563</v>
      </c>
      <c r="C11" s="162"/>
      <c r="D11" s="162"/>
      <c r="E11" s="174" t="s">
        <v>197</v>
      </c>
      <c r="F11" s="671"/>
      <c r="G11" s="119"/>
      <c r="H11" s="171"/>
      <c r="J11" s="91"/>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row>
    <row r="12" spans="1:9" ht="30">
      <c r="A12" s="133" t="s">
        <v>205</v>
      </c>
      <c r="B12" s="134" t="s">
        <v>50</v>
      </c>
      <c r="C12" s="162"/>
      <c r="D12" s="162"/>
      <c r="E12" s="174" t="s">
        <v>215</v>
      </c>
      <c r="F12" s="671"/>
      <c r="G12" s="124"/>
      <c r="H12" s="171"/>
      <c r="I12" s="99"/>
    </row>
    <row r="13" spans="1:10" ht="45">
      <c r="A13" s="133" t="s">
        <v>206</v>
      </c>
      <c r="B13" s="134" t="s">
        <v>198</v>
      </c>
      <c r="C13" s="162"/>
      <c r="D13" s="162"/>
      <c r="E13" s="174"/>
      <c r="F13" s="671"/>
      <c r="G13" s="174" t="s">
        <v>225</v>
      </c>
      <c r="H13" s="171"/>
      <c r="J13" s="91"/>
    </row>
    <row r="14" spans="1:9" ht="60">
      <c r="A14" s="133" t="s">
        <v>221</v>
      </c>
      <c r="B14" s="134" t="s">
        <v>670</v>
      </c>
      <c r="C14" s="162"/>
      <c r="D14" s="162"/>
      <c r="E14" s="174" t="s">
        <v>671</v>
      </c>
      <c r="F14" s="671"/>
      <c r="G14" s="124" t="s">
        <v>673</v>
      </c>
      <c r="H14" s="171"/>
      <c r="I14" s="99"/>
    </row>
    <row r="15" spans="1:9" ht="30">
      <c r="A15" s="133" t="s">
        <v>223</v>
      </c>
      <c r="B15" s="134" t="s">
        <v>691</v>
      </c>
      <c r="C15" s="162"/>
      <c r="D15" s="162"/>
      <c r="E15" s="174" t="s">
        <v>672</v>
      </c>
      <c r="F15" s="671"/>
      <c r="G15" s="124"/>
      <c r="H15" s="171"/>
      <c r="I15" s="99"/>
    </row>
    <row r="16" spans="1:10" ht="15">
      <c r="A16" s="133"/>
      <c r="B16" s="134"/>
      <c r="C16" s="162"/>
      <c r="D16" s="162"/>
      <c r="E16" s="174"/>
      <c r="F16" s="671"/>
      <c r="G16" s="174"/>
      <c r="H16" s="171"/>
      <c r="J16" s="91"/>
    </row>
    <row r="17" spans="1:169" s="92" customFormat="1" ht="3" customHeight="1">
      <c r="A17" s="136"/>
      <c r="B17" s="137"/>
      <c r="C17" s="163"/>
      <c r="D17" s="163"/>
      <c r="E17" s="97"/>
      <c r="F17" s="675"/>
      <c r="G17" s="97"/>
      <c r="H17" s="681"/>
      <c r="I17" s="28"/>
      <c r="J17" s="91"/>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126"/>
      <c r="EK17" s="126"/>
      <c r="EL17" s="126"/>
      <c r="EM17" s="126"/>
      <c r="EN17" s="126"/>
      <c r="EO17" s="126"/>
      <c r="EP17" s="126"/>
      <c r="EQ17" s="126"/>
      <c r="ER17" s="126"/>
      <c r="ES17" s="126"/>
      <c r="ET17" s="126"/>
      <c r="EU17" s="126"/>
      <c r="EV17" s="126"/>
      <c r="EW17" s="126"/>
      <c r="EX17" s="126"/>
      <c r="EY17" s="126"/>
      <c r="EZ17" s="126"/>
      <c r="FA17" s="126"/>
      <c r="FB17" s="126"/>
      <c r="FC17" s="126"/>
      <c r="FD17" s="126"/>
      <c r="FE17" s="126"/>
      <c r="FF17" s="126"/>
      <c r="FG17" s="126"/>
      <c r="FH17" s="126"/>
      <c r="FI17" s="126"/>
      <c r="FJ17" s="126"/>
      <c r="FK17" s="126"/>
      <c r="FL17" s="126"/>
      <c r="FM17" s="126"/>
    </row>
    <row r="18" spans="1:9" ht="15.75" customHeight="1">
      <c r="A18" s="133" t="s">
        <v>288</v>
      </c>
      <c r="B18" s="134" t="s">
        <v>207</v>
      </c>
      <c r="C18" s="162"/>
      <c r="D18" s="162"/>
      <c r="E18" s="729" t="s">
        <v>220</v>
      </c>
      <c r="F18" s="671"/>
      <c r="G18" s="124"/>
      <c r="H18" s="171"/>
      <c r="I18" s="99"/>
    </row>
    <row r="19" spans="1:9" ht="20.1" customHeight="1">
      <c r="A19" s="133"/>
      <c r="B19" s="134" t="s">
        <v>208</v>
      </c>
      <c r="C19" s="162"/>
      <c r="D19" s="162"/>
      <c r="E19" s="729"/>
      <c r="F19" s="671"/>
      <c r="G19" s="124"/>
      <c r="H19" s="171"/>
      <c r="I19" s="99"/>
    </row>
    <row r="20" spans="1:9" ht="20.1" customHeight="1">
      <c r="A20" s="133"/>
      <c r="B20" s="134" t="s">
        <v>209</v>
      </c>
      <c r="C20" s="162"/>
      <c r="D20" s="162"/>
      <c r="E20" s="729"/>
      <c r="F20" s="671"/>
      <c r="G20" s="124"/>
      <c r="H20" s="171"/>
      <c r="I20" s="99"/>
    </row>
    <row r="21" spans="1:9" ht="20.1" customHeight="1">
      <c r="A21" s="133"/>
      <c r="B21" s="134" t="s">
        <v>210</v>
      </c>
      <c r="C21" s="162"/>
      <c r="D21" s="162"/>
      <c r="E21" s="729"/>
      <c r="F21" s="671"/>
      <c r="G21" s="124"/>
      <c r="H21" s="171"/>
      <c r="I21" s="99"/>
    </row>
    <row r="22" spans="1:9" ht="20.1" customHeight="1">
      <c r="A22" s="133"/>
      <c r="B22" s="134" t="s">
        <v>214</v>
      </c>
      <c r="C22" s="162"/>
      <c r="D22" s="162"/>
      <c r="E22" s="729"/>
      <c r="F22" s="671"/>
      <c r="G22" s="124"/>
      <c r="H22" s="171"/>
      <c r="I22" s="99"/>
    </row>
    <row r="23" spans="1:9" ht="20.1" customHeight="1">
      <c r="A23" s="133"/>
      <c r="B23" s="134" t="s">
        <v>212</v>
      </c>
      <c r="C23" s="162"/>
      <c r="D23" s="162"/>
      <c r="E23" s="729"/>
      <c r="F23" s="671"/>
      <c r="G23" s="124"/>
      <c r="H23" s="171"/>
      <c r="I23" s="99"/>
    </row>
    <row r="24" spans="1:9" ht="20.1" customHeight="1">
      <c r="A24" s="133"/>
      <c r="B24" s="134" t="s">
        <v>213</v>
      </c>
      <c r="C24" s="162"/>
      <c r="D24" s="162"/>
      <c r="E24" s="729"/>
      <c r="F24" s="671"/>
      <c r="G24" s="124"/>
      <c r="H24" s="171"/>
      <c r="I24" s="99"/>
    </row>
    <row r="25" spans="1:9" ht="20.1" customHeight="1">
      <c r="A25" s="116"/>
      <c r="B25" s="138" t="s">
        <v>211</v>
      </c>
      <c r="C25" s="162"/>
      <c r="D25" s="162"/>
      <c r="E25" s="729"/>
      <c r="F25" s="671"/>
      <c r="G25" s="124"/>
      <c r="H25" s="171"/>
      <c r="I25" s="99"/>
    </row>
    <row r="26" spans="1:169" s="92" customFormat="1" ht="3" customHeight="1">
      <c r="A26" s="121"/>
      <c r="B26" s="122"/>
      <c r="C26" s="164"/>
      <c r="D26" s="164"/>
      <c r="E26" s="123"/>
      <c r="F26" s="676"/>
      <c r="G26" s="123"/>
      <c r="H26" s="682"/>
      <c r="I26" s="28"/>
      <c r="J26" s="91"/>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126"/>
      <c r="EK26" s="126"/>
      <c r="EL26" s="126"/>
      <c r="EM26" s="126"/>
      <c r="EN26" s="126"/>
      <c r="EO26" s="126"/>
      <c r="EP26" s="126"/>
      <c r="EQ26" s="126"/>
      <c r="ER26" s="126"/>
      <c r="ES26" s="126"/>
      <c r="ET26" s="126"/>
      <c r="EU26" s="126"/>
      <c r="EV26" s="126"/>
      <c r="EW26" s="126"/>
      <c r="EX26" s="126"/>
      <c r="EY26" s="126"/>
      <c r="EZ26" s="126"/>
      <c r="FA26" s="126"/>
      <c r="FB26" s="126"/>
      <c r="FC26" s="126"/>
      <c r="FD26" s="126"/>
      <c r="FE26" s="126"/>
      <c r="FF26" s="126"/>
      <c r="FG26" s="126"/>
      <c r="FH26" s="126"/>
      <c r="FI26" s="126"/>
      <c r="FJ26" s="126"/>
      <c r="FK26" s="126"/>
      <c r="FL26" s="126"/>
      <c r="FM26" s="126"/>
    </row>
    <row r="27" spans="1:9" ht="60">
      <c r="A27" s="133" t="s">
        <v>289</v>
      </c>
      <c r="B27" s="134" t="s">
        <v>15</v>
      </c>
      <c r="C27" s="162"/>
      <c r="D27" s="162"/>
      <c r="E27" s="119" t="s">
        <v>222</v>
      </c>
      <c r="F27" s="671"/>
      <c r="G27" s="124"/>
      <c r="H27" s="171"/>
      <c r="I27" s="99"/>
    </row>
    <row r="28" spans="1:169" s="92" customFormat="1" ht="3" customHeight="1">
      <c r="A28" s="139"/>
      <c r="B28" s="140"/>
      <c r="C28" s="164"/>
      <c r="D28" s="164"/>
      <c r="E28" s="123"/>
      <c r="F28" s="676"/>
      <c r="G28" s="123"/>
      <c r="H28" s="682"/>
      <c r="I28" s="28"/>
      <c r="J28" s="91"/>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126"/>
      <c r="EK28" s="126"/>
      <c r="EL28" s="126"/>
      <c r="EM28" s="126"/>
      <c r="EN28" s="126"/>
      <c r="EO28" s="126"/>
      <c r="EP28" s="126"/>
      <c r="EQ28" s="126"/>
      <c r="ER28" s="126"/>
      <c r="ES28" s="126"/>
      <c r="ET28" s="126"/>
      <c r="EU28" s="126"/>
      <c r="EV28" s="126"/>
      <c r="EW28" s="126"/>
      <c r="EX28" s="126"/>
      <c r="EY28" s="126"/>
      <c r="EZ28" s="126"/>
      <c r="FA28" s="126"/>
      <c r="FB28" s="126"/>
      <c r="FC28" s="126"/>
      <c r="FD28" s="126"/>
      <c r="FE28" s="126"/>
      <c r="FF28" s="126"/>
      <c r="FG28" s="126"/>
      <c r="FH28" s="126"/>
      <c r="FI28" s="126"/>
      <c r="FJ28" s="126"/>
      <c r="FK28" s="126"/>
      <c r="FL28" s="126"/>
      <c r="FM28" s="126"/>
    </row>
    <row r="29" spans="1:9" ht="60">
      <c r="A29" s="133" t="s">
        <v>290</v>
      </c>
      <c r="B29" s="134" t="s">
        <v>107</v>
      </c>
      <c r="C29" s="162"/>
      <c r="D29" s="162"/>
      <c r="E29" s="119" t="s">
        <v>224</v>
      </c>
      <c r="F29" s="671"/>
      <c r="G29" s="124"/>
      <c r="H29" s="171"/>
      <c r="I29" s="99"/>
    </row>
    <row r="30" spans="1:9" ht="50.1" customHeight="1">
      <c r="A30" s="133" t="s">
        <v>291</v>
      </c>
      <c r="B30" s="134" t="s">
        <v>755</v>
      </c>
      <c r="C30" s="162"/>
      <c r="D30" s="162"/>
      <c r="E30" s="119" t="s">
        <v>756</v>
      </c>
      <c r="F30" s="671"/>
      <c r="G30" s="124"/>
      <c r="H30" s="171"/>
      <c r="I30" s="99"/>
    </row>
    <row r="31" spans="1:9" ht="60">
      <c r="A31" s="133" t="s">
        <v>292</v>
      </c>
      <c r="B31" s="134" t="s">
        <v>674</v>
      </c>
      <c r="C31" s="162"/>
      <c r="D31" s="162"/>
      <c r="E31" s="119" t="s">
        <v>692</v>
      </c>
      <c r="F31" s="671"/>
      <c r="G31" s="124"/>
      <c r="H31" s="171"/>
      <c r="I31" s="99"/>
    </row>
    <row r="32" spans="1:169" s="93" customFormat="1" ht="6" customHeight="1">
      <c r="A32" s="141"/>
      <c r="B32" s="142"/>
      <c r="C32" s="165"/>
      <c r="D32" s="165"/>
      <c r="E32" s="158"/>
      <c r="F32" s="678"/>
      <c r="G32" s="159"/>
      <c r="H32" s="683"/>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126"/>
      <c r="EK32" s="126"/>
      <c r="EL32" s="126"/>
      <c r="EM32" s="126"/>
      <c r="EN32" s="126"/>
      <c r="EO32" s="126"/>
      <c r="EP32" s="126"/>
      <c r="EQ32" s="126"/>
      <c r="ER32" s="126"/>
      <c r="ES32" s="126"/>
      <c r="ET32" s="126"/>
      <c r="EU32" s="126"/>
      <c r="EV32" s="126"/>
      <c r="EW32" s="126"/>
      <c r="EX32" s="126"/>
      <c r="EY32" s="126"/>
      <c r="EZ32" s="126"/>
      <c r="FA32" s="126"/>
      <c r="FB32" s="126"/>
      <c r="FC32" s="126"/>
      <c r="FD32" s="126"/>
      <c r="FE32" s="126"/>
      <c r="FF32" s="126"/>
      <c r="FG32" s="126"/>
      <c r="FH32" s="126"/>
      <c r="FI32" s="126"/>
      <c r="FJ32" s="126"/>
      <c r="FK32" s="126"/>
      <c r="FL32" s="126"/>
      <c r="FM32" s="126"/>
    </row>
    <row r="33" spans="1:8" ht="30" customHeight="1">
      <c r="A33" s="143" t="s">
        <v>26</v>
      </c>
      <c r="B33" s="129" t="s">
        <v>45</v>
      </c>
      <c r="C33" s="162"/>
      <c r="D33" s="162"/>
      <c r="E33" s="118"/>
      <c r="F33" s="679"/>
      <c r="G33" s="118"/>
      <c r="H33" s="171"/>
    </row>
    <row r="34" spans="1:8" ht="14.45" customHeight="1">
      <c r="A34" s="133" t="s">
        <v>199</v>
      </c>
      <c r="B34" s="135" t="s">
        <v>48</v>
      </c>
      <c r="C34" s="162"/>
      <c r="D34" s="162"/>
      <c r="E34" s="729" t="s">
        <v>244</v>
      </c>
      <c r="F34" s="671"/>
      <c r="G34" s="118"/>
      <c r="H34" s="171"/>
    </row>
    <row r="35" spans="1:8" ht="60" customHeight="1">
      <c r="A35" s="144"/>
      <c r="B35" s="145" t="s">
        <v>226</v>
      </c>
      <c r="C35" s="162"/>
      <c r="D35" s="162"/>
      <c r="E35" s="729"/>
      <c r="F35" s="671"/>
      <c r="G35" s="118"/>
      <c r="H35" s="171"/>
    </row>
    <row r="36" spans="1:8" ht="50.1" customHeight="1">
      <c r="A36" s="144"/>
      <c r="B36" s="145" t="s">
        <v>227</v>
      </c>
      <c r="C36" s="162"/>
      <c r="D36" s="162"/>
      <c r="E36" s="729"/>
      <c r="F36" s="671"/>
      <c r="G36" s="118"/>
      <c r="H36" s="171"/>
    </row>
    <row r="37" spans="1:8" ht="50.1" customHeight="1">
      <c r="A37" s="144"/>
      <c r="B37" s="145" t="s">
        <v>228</v>
      </c>
      <c r="C37" s="162"/>
      <c r="D37" s="162"/>
      <c r="E37" s="729"/>
      <c r="F37" s="671"/>
      <c r="G37" s="118"/>
      <c r="H37" s="171"/>
    </row>
    <row r="38" spans="1:8" ht="50.1" customHeight="1">
      <c r="A38" s="144"/>
      <c r="B38" s="145" t="s">
        <v>229</v>
      </c>
      <c r="C38" s="162"/>
      <c r="D38" s="162"/>
      <c r="E38" s="729"/>
      <c r="F38" s="671"/>
      <c r="G38" s="118"/>
      <c r="H38" s="171"/>
    </row>
    <row r="39" spans="1:8" ht="50.1" customHeight="1">
      <c r="A39" s="144"/>
      <c r="B39" s="145" t="s">
        <v>230</v>
      </c>
      <c r="C39" s="162"/>
      <c r="D39" s="162"/>
      <c r="E39" s="729"/>
      <c r="F39" s="671"/>
      <c r="G39" s="118"/>
      <c r="H39" s="171"/>
    </row>
    <row r="40" spans="1:8" ht="50.1" customHeight="1">
      <c r="A40" s="144"/>
      <c r="B40" s="145" t="s">
        <v>231</v>
      </c>
      <c r="C40" s="162"/>
      <c r="D40" s="162"/>
      <c r="E40" s="729"/>
      <c r="F40" s="671"/>
      <c r="G40" s="118"/>
      <c r="H40" s="171"/>
    </row>
    <row r="41" spans="1:8" ht="50.1" customHeight="1">
      <c r="A41" s="144"/>
      <c r="B41" s="145" t="s">
        <v>232</v>
      </c>
      <c r="C41" s="162"/>
      <c r="D41" s="162"/>
      <c r="E41" s="729"/>
      <c r="F41" s="671"/>
      <c r="G41" s="118"/>
      <c r="H41" s="171"/>
    </row>
    <row r="42" spans="1:8" ht="50.1" customHeight="1">
      <c r="A42" s="144"/>
      <c r="B42" s="145" t="s">
        <v>233</v>
      </c>
      <c r="C42" s="162"/>
      <c r="D42" s="162"/>
      <c r="E42" s="729"/>
      <c r="F42" s="671"/>
      <c r="G42" s="118"/>
      <c r="H42" s="171"/>
    </row>
    <row r="43" spans="1:169" s="92" customFormat="1" ht="3" customHeight="1">
      <c r="A43" s="136"/>
      <c r="B43" s="137"/>
      <c r="C43" s="163"/>
      <c r="D43" s="163"/>
      <c r="E43" s="97"/>
      <c r="F43" s="675"/>
      <c r="G43" s="97"/>
      <c r="H43" s="681"/>
      <c r="I43" s="28"/>
      <c r="J43" s="91"/>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126"/>
      <c r="EK43" s="126"/>
      <c r="EL43" s="126"/>
      <c r="EM43" s="126"/>
      <c r="EN43" s="126"/>
      <c r="EO43" s="126"/>
      <c r="EP43" s="126"/>
      <c r="EQ43" s="126"/>
      <c r="ER43" s="126"/>
      <c r="ES43" s="126"/>
      <c r="ET43" s="126"/>
      <c r="EU43" s="126"/>
      <c r="EV43" s="126"/>
      <c r="EW43" s="126"/>
      <c r="EX43" s="126"/>
      <c r="EY43" s="126"/>
      <c r="EZ43" s="126"/>
      <c r="FA43" s="126"/>
      <c r="FB43" s="126"/>
      <c r="FC43" s="126"/>
      <c r="FD43" s="126"/>
      <c r="FE43" s="126"/>
      <c r="FF43" s="126"/>
      <c r="FG43" s="126"/>
      <c r="FH43" s="126"/>
      <c r="FI43" s="126"/>
      <c r="FJ43" s="126"/>
      <c r="FK43" s="126"/>
      <c r="FL43" s="126"/>
      <c r="FM43" s="126"/>
    </row>
    <row r="44" spans="1:8" ht="14.45" customHeight="1">
      <c r="A44" s="133" t="s">
        <v>200</v>
      </c>
      <c r="B44" s="135" t="s">
        <v>108</v>
      </c>
      <c r="C44" s="162"/>
      <c r="D44" s="162"/>
      <c r="E44" s="729" t="s">
        <v>253</v>
      </c>
      <c r="F44" s="671"/>
      <c r="G44" s="118"/>
      <c r="H44" s="171"/>
    </row>
    <row r="45" spans="1:8" ht="50.1" customHeight="1">
      <c r="A45" s="144"/>
      <c r="B45" s="145" t="s">
        <v>234</v>
      </c>
      <c r="C45" s="162"/>
      <c r="D45" s="162"/>
      <c r="E45" s="729"/>
      <c r="F45" s="671"/>
      <c r="G45" s="118"/>
      <c r="H45" s="171"/>
    </row>
    <row r="46" spans="1:8" ht="50.1" customHeight="1">
      <c r="A46" s="144"/>
      <c r="B46" s="145" t="s">
        <v>235</v>
      </c>
      <c r="C46" s="162"/>
      <c r="D46" s="162"/>
      <c r="E46" s="729"/>
      <c r="F46" s="671"/>
      <c r="G46" s="118"/>
      <c r="H46" s="171"/>
    </row>
    <row r="47" spans="1:8" ht="50.1" customHeight="1">
      <c r="A47" s="144"/>
      <c r="B47" s="145" t="s">
        <v>236</v>
      </c>
      <c r="C47" s="162"/>
      <c r="D47" s="162"/>
      <c r="E47" s="729"/>
      <c r="F47" s="671"/>
      <c r="G47" s="118"/>
      <c r="H47" s="171"/>
    </row>
    <row r="48" spans="1:8" ht="50.1" customHeight="1">
      <c r="A48" s="144"/>
      <c r="B48" s="145" t="s">
        <v>237</v>
      </c>
      <c r="C48" s="162"/>
      <c r="D48" s="162"/>
      <c r="E48" s="729"/>
      <c r="F48" s="671"/>
      <c r="G48" s="118"/>
      <c r="H48" s="171"/>
    </row>
    <row r="49" spans="1:8" ht="50.1" customHeight="1">
      <c r="A49" s="144"/>
      <c r="B49" s="145" t="s">
        <v>239</v>
      </c>
      <c r="C49" s="162"/>
      <c r="D49" s="162"/>
      <c r="E49" s="729"/>
      <c r="F49" s="671"/>
      <c r="G49" s="118"/>
      <c r="H49" s="171"/>
    </row>
    <row r="50" spans="1:8" ht="50.1" customHeight="1">
      <c r="A50" s="144"/>
      <c r="B50" s="145" t="s">
        <v>534</v>
      </c>
      <c r="C50" s="162"/>
      <c r="D50" s="162"/>
      <c r="E50" s="729"/>
      <c r="F50" s="671"/>
      <c r="G50" s="118"/>
      <c r="H50" s="171"/>
    </row>
    <row r="51" spans="1:8" ht="50.1" customHeight="1">
      <c r="A51" s="144"/>
      <c r="B51" s="145" t="s">
        <v>238</v>
      </c>
      <c r="C51" s="162"/>
      <c r="D51" s="162"/>
      <c r="E51" s="729"/>
      <c r="F51" s="671"/>
      <c r="G51" s="118"/>
      <c r="H51" s="171"/>
    </row>
    <row r="52" spans="1:8" ht="50.1" customHeight="1">
      <c r="A52" s="144"/>
      <c r="B52" s="145" t="s">
        <v>668</v>
      </c>
      <c r="C52" s="162"/>
      <c r="D52" s="162"/>
      <c r="E52" s="729"/>
      <c r="F52" s="671"/>
      <c r="G52" s="118"/>
      <c r="H52" s="171"/>
    </row>
    <row r="53" spans="1:169" s="92" customFormat="1" ht="3" customHeight="1">
      <c r="A53" s="136"/>
      <c r="B53" s="137"/>
      <c r="C53" s="163"/>
      <c r="D53" s="163"/>
      <c r="E53" s="97"/>
      <c r="F53" s="675"/>
      <c r="G53" s="97"/>
      <c r="H53" s="681"/>
      <c r="I53" s="28"/>
      <c r="J53" s="91"/>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126"/>
      <c r="EK53" s="126"/>
      <c r="EL53" s="126"/>
      <c r="EM53" s="126"/>
      <c r="EN53" s="126"/>
      <c r="EO53" s="126"/>
      <c r="EP53" s="126"/>
      <c r="EQ53" s="126"/>
      <c r="ER53" s="126"/>
      <c r="ES53" s="126"/>
      <c r="ET53" s="126"/>
      <c r="EU53" s="126"/>
      <c r="EV53" s="126"/>
      <c r="EW53" s="126"/>
      <c r="EX53" s="126"/>
      <c r="EY53" s="126"/>
      <c r="EZ53" s="126"/>
      <c r="FA53" s="126"/>
      <c r="FB53" s="126"/>
      <c r="FC53" s="126"/>
      <c r="FD53" s="126"/>
      <c r="FE53" s="126"/>
      <c r="FF53" s="126"/>
      <c r="FG53" s="126"/>
      <c r="FH53" s="126"/>
      <c r="FI53" s="126"/>
      <c r="FJ53" s="126"/>
      <c r="FK53" s="126"/>
      <c r="FL53" s="126"/>
      <c r="FM53" s="126"/>
    </row>
    <row r="54" spans="1:8" ht="60" customHeight="1">
      <c r="A54" s="133" t="s">
        <v>201</v>
      </c>
      <c r="B54" s="135" t="s">
        <v>676</v>
      </c>
      <c r="C54" s="162"/>
      <c r="D54" s="162"/>
      <c r="E54" s="174" t="s">
        <v>240</v>
      </c>
      <c r="F54" s="671"/>
      <c r="G54" s="118"/>
      <c r="H54" s="171"/>
    </row>
    <row r="55" spans="1:8" ht="30">
      <c r="A55" s="133" t="s">
        <v>202</v>
      </c>
      <c r="B55" s="135" t="s">
        <v>677</v>
      </c>
      <c r="C55" s="162"/>
      <c r="D55" s="162"/>
      <c r="E55" s="174" t="s">
        <v>241</v>
      </c>
      <c r="F55" s="671"/>
      <c r="G55" s="118"/>
      <c r="H55" s="171"/>
    </row>
    <row r="56" spans="1:8" ht="60">
      <c r="A56" s="133" t="s">
        <v>203</v>
      </c>
      <c r="B56" s="135" t="s">
        <v>678</v>
      </c>
      <c r="C56" s="162"/>
      <c r="D56" s="162"/>
      <c r="E56" s="174" t="s">
        <v>242</v>
      </c>
      <c r="F56" s="671"/>
      <c r="G56" s="118"/>
      <c r="H56" s="171"/>
    </row>
    <row r="57" spans="1:8" ht="45">
      <c r="A57" s="133" t="s">
        <v>204</v>
      </c>
      <c r="B57" s="135" t="s">
        <v>675</v>
      </c>
      <c r="C57" s="162"/>
      <c r="D57" s="162"/>
      <c r="E57" s="174" t="s">
        <v>693</v>
      </c>
      <c r="F57" s="671"/>
      <c r="G57" s="118"/>
      <c r="H57" s="171"/>
    </row>
    <row r="58" spans="1:8" ht="90">
      <c r="A58" s="133" t="s">
        <v>205</v>
      </c>
      <c r="B58" s="135" t="s">
        <v>679</v>
      </c>
      <c r="C58" s="162"/>
      <c r="D58" s="162"/>
      <c r="E58" s="174" t="s">
        <v>694</v>
      </c>
      <c r="F58" s="671"/>
      <c r="G58" s="118"/>
      <c r="H58" s="171"/>
    </row>
    <row r="59" spans="1:169" s="92" customFormat="1" ht="3" customHeight="1">
      <c r="A59" s="146"/>
      <c r="B59" s="140"/>
      <c r="C59" s="164"/>
      <c r="D59" s="164"/>
      <c r="E59" s="123"/>
      <c r="F59" s="676"/>
      <c r="G59" s="123"/>
      <c r="H59" s="682"/>
      <c r="I59" s="28"/>
      <c r="J59" s="91"/>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row>
    <row r="60" spans="1:8" ht="14.45" customHeight="1">
      <c r="A60" s="133" t="s">
        <v>204</v>
      </c>
      <c r="B60" s="135" t="s">
        <v>46</v>
      </c>
      <c r="C60" s="162"/>
      <c r="D60" s="162"/>
      <c r="E60" s="119"/>
      <c r="F60" s="671"/>
      <c r="G60" s="118"/>
      <c r="H60" s="171"/>
    </row>
    <row r="61" spans="1:8" ht="20.1" customHeight="1">
      <c r="A61" s="133"/>
      <c r="B61" s="145" t="s">
        <v>245</v>
      </c>
      <c r="C61" s="162"/>
      <c r="D61" s="162"/>
      <c r="E61" s="729" t="s">
        <v>254</v>
      </c>
      <c r="F61" s="671"/>
      <c r="G61" s="729" t="s">
        <v>243</v>
      </c>
      <c r="H61" s="171"/>
    </row>
    <row r="62" spans="1:8" ht="20.1" customHeight="1">
      <c r="A62" s="133"/>
      <c r="B62" s="145" t="s">
        <v>246</v>
      </c>
      <c r="C62" s="162"/>
      <c r="D62" s="162"/>
      <c r="E62" s="729"/>
      <c r="F62" s="671"/>
      <c r="G62" s="729"/>
      <c r="H62" s="171"/>
    </row>
    <row r="63" spans="1:8" ht="20.1" customHeight="1">
      <c r="A63" s="147"/>
      <c r="B63" s="145" t="s">
        <v>251</v>
      </c>
      <c r="C63" s="162"/>
      <c r="D63" s="162"/>
      <c r="E63" s="729"/>
      <c r="F63" s="671"/>
      <c r="G63" s="729"/>
      <c r="H63" s="171"/>
    </row>
    <row r="64" spans="1:8" ht="20.1" customHeight="1">
      <c r="A64" s="147"/>
      <c r="B64" s="145" t="s">
        <v>247</v>
      </c>
      <c r="C64" s="162"/>
      <c r="D64" s="162"/>
      <c r="E64" s="729"/>
      <c r="F64" s="671"/>
      <c r="G64" s="729"/>
      <c r="H64" s="171"/>
    </row>
    <row r="65" spans="1:8" ht="20.1" customHeight="1">
      <c r="A65" s="147"/>
      <c r="B65" s="145" t="s">
        <v>252</v>
      </c>
      <c r="C65" s="162"/>
      <c r="D65" s="162"/>
      <c r="E65" s="729"/>
      <c r="F65" s="671"/>
      <c r="G65" s="729"/>
      <c r="H65" s="171"/>
    </row>
    <row r="66" spans="1:8" ht="20.1" customHeight="1">
      <c r="A66" s="147"/>
      <c r="B66" s="145"/>
      <c r="C66" s="162"/>
      <c r="D66" s="162"/>
      <c r="E66" s="729"/>
      <c r="F66" s="671"/>
      <c r="G66" s="729"/>
      <c r="H66" s="171"/>
    </row>
    <row r="67" spans="1:8" ht="20.1" customHeight="1">
      <c r="A67" s="147"/>
      <c r="B67" s="145" t="s">
        <v>249</v>
      </c>
      <c r="C67" s="162"/>
      <c r="D67" s="162"/>
      <c r="E67" s="729"/>
      <c r="F67" s="671"/>
      <c r="G67" s="729"/>
      <c r="H67" s="171"/>
    </row>
    <row r="68" spans="1:8" ht="20.1" customHeight="1">
      <c r="A68" s="147"/>
      <c r="B68" s="8"/>
      <c r="C68" s="162"/>
      <c r="D68" s="162"/>
      <c r="E68" s="729"/>
      <c r="F68" s="671"/>
      <c r="G68" s="729"/>
      <c r="H68" s="171"/>
    </row>
    <row r="69" spans="1:8" ht="20.1" customHeight="1">
      <c r="A69" s="147"/>
      <c r="B69" s="145"/>
      <c r="C69" s="162"/>
      <c r="D69" s="162"/>
      <c r="E69" s="729"/>
      <c r="F69" s="671"/>
      <c r="G69" s="729"/>
      <c r="H69" s="171"/>
    </row>
    <row r="70" spans="1:8" ht="20.1" customHeight="1">
      <c r="A70" s="147"/>
      <c r="B70" s="145"/>
      <c r="C70" s="162"/>
      <c r="D70" s="162"/>
      <c r="E70" s="729"/>
      <c r="F70" s="671"/>
      <c r="G70" s="729"/>
      <c r="H70" s="171"/>
    </row>
    <row r="71" spans="1:8" ht="20.1" customHeight="1">
      <c r="A71" s="147"/>
      <c r="B71" s="145"/>
      <c r="C71" s="162"/>
      <c r="D71" s="162"/>
      <c r="E71" s="729"/>
      <c r="F71" s="671"/>
      <c r="G71" s="729"/>
      <c r="H71" s="171"/>
    </row>
    <row r="72" spans="1:8" ht="20.1" customHeight="1">
      <c r="A72" s="147"/>
      <c r="B72" s="145" t="s">
        <v>248</v>
      </c>
      <c r="C72" s="162"/>
      <c r="D72" s="162"/>
      <c r="E72" s="729"/>
      <c r="F72" s="671"/>
      <c r="G72" s="729"/>
      <c r="H72" s="171"/>
    </row>
    <row r="73" spans="1:8" ht="20.1" customHeight="1">
      <c r="A73" s="147"/>
      <c r="B73" s="145"/>
      <c r="C73" s="162"/>
      <c r="D73" s="162"/>
      <c r="E73" s="729"/>
      <c r="F73" s="671"/>
      <c r="G73" s="729"/>
      <c r="H73" s="171"/>
    </row>
    <row r="74" spans="1:8" ht="20.1" customHeight="1">
      <c r="A74" s="147"/>
      <c r="B74" s="145"/>
      <c r="C74" s="162"/>
      <c r="D74" s="162"/>
      <c r="E74" s="729"/>
      <c r="F74" s="671"/>
      <c r="G74" s="729"/>
      <c r="H74" s="171"/>
    </row>
    <row r="75" spans="1:8" ht="20.1" customHeight="1">
      <c r="A75" s="147"/>
      <c r="B75" s="145"/>
      <c r="C75" s="162"/>
      <c r="D75" s="162"/>
      <c r="E75" s="729"/>
      <c r="F75" s="671"/>
      <c r="G75" s="729"/>
      <c r="H75" s="171"/>
    </row>
    <row r="76" spans="1:8" ht="20.1" customHeight="1">
      <c r="A76" s="147"/>
      <c r="B76" s="145"/>
      <c r="C76" s="162"/>
      <c r="D76" s="162"/>
      <c r="E76" s="729"/>
      <c r="F76" s="671"/>
      <c r="G76" s="729"/>
      <c r="H76" s="171"/>
    </row>
    <row r="77" spans="1:8" ht="20.1" customHeight="1">
      <c r="A77" s="147"/>
      <c r="B77" s="145" t="s">
        <v>680</v>
      </c>
      <c r="C77" s="162"/>
      <c r="D77" s="162"/>
      <c r="E77" s="729"/>
      <c r="F77" s="671"/>
      <c r="G77" s="729"/>
      <c r="H77" s="171"/>
    </row>
    <row r="78" spans="1:8" ht="20.1" customHeight="1">
      <c r="A78" s="147"/>
      <c r="B78" s="145"/>
      <c r="C78" s="162"/>
      <c r="D78" s="162"/>
      <c r="E78" s="729"/>
      <c r="F78" s="671"/>
      <c r="G78" s="729"/>
      <c r="H78" s="171"/>
    </row>
    <row r="79" spans="1:8" ht="20.1" customHeight="1">
      <c r="A79" s="147"/>
      <c r="B79" s="145"/>
      <c r="C79" s="162"/>
      <c r="D79" s="162"/>
      <c r="E79" s="729"/>
      <c r="F79" s="671"/>
      <c r="G79" s="729"/>
      <c r="H79" s="171"/>
    </row>
    <row r="80" spans="1:8" ht="20.1" customHeight="1">
      <c r="A80" s="147"/>
      <c r="B80" s="145"/>
      <c r="C80" s="162"/>
      <c r="D80" s="162"/>
      <c r="E80" s="729"/>
      <c r="F80" s="671"/>
      <c r="G80" s="729"/>
      <c r="H80" s="171"/>
    </row>
    <row r="81" spans="1:8" ht="20.1" customHeight="1">
      <c r="A81" s="147"/>
      <c r="B81" s="145" t="s">
        <v>250</v>
      </c>
      <c r="C81" s="162"/>
      <c r="D81" s="162"/>
      <c r="E81" s="729"/>
      <c r="F81" s="671"/>
      <c r="G81" s="729"/>
      <c r="H81" s="171"/>
    </row>
    <row r="82" spans="1:8" ht="20.1" customHeight="1">
      <c r="A82" s="147"/>
      <c r="B82" s="145"/>
      <c r="C82" s="162"/>
      <c r="D82" s="162"/>
      <c r="E82" s="729"/>
      <c r="F82" s="671"/>
      <c r="G82" s="729"/>
      <c r="H82" s="171"/>
    </row>
    <row r="83" spans="1:8" ht="20.1" customHeight="1">
      <c r="A83" s="147"/>
      <c r="B83" s="145"/>
      <c r="C83" s="162"/>
      <c r="D83" s="162"/>
      <c r="E83" s="729"/>
      <c r="F83" s="671"/>
      <c r="G83" s="729"/>
      <c r="H83" s="171"/>
    </row>
    <row r="84" spans="1:8" ht="20.1" customHeight="1">
      <c r="A84" s="147"/>
      <c r="B84" s="145"/>
      <c r="C84" s="162"/>
      <c r="D84" s="162"/>
      <c r="E84" s="729"/>
      <c r="F84" s="671"/>
      <c r="G84" s="729"/>
      <c r="H84" s="171"/>
    </row>
    <row r="85" spans="1:8" ht="20.1" customHeight="1">
      <c r="A85" s="147"/>
      <c r="B85" s="145" t="s">
        <v>667</v>
      </c>
      <c r="C85" s="162"/>
      <c r="D85" s="162"/>
      <c r="E85" s="729"/>
      <c r="F85" s="671"/>
      <c r="G85" s="729"/>
      <c r="H85" s="171"/>
    </row>
    <row r="86" spans="1:8" ht="20.1" customHeight="1">
      <c r="A86" s="147"/>
      <c r="B86" s="145"/>
      <c r="C86" s="162"/>
      <c r="D86" s="162"/>
      <c r="E86" s="729"/>
      <c r="F86" s="671"/>
      <c r="G86" s="729"/>
      <c r="H86" s="171"/>
    </row>
    <row r="87" spans="1:8" ht="20.1" customHeight="1">
      <c r="A87" s="147"/>
      <c r="B87" s="145"/>
      <c r="C87" s="162"/>
      <c r="D87" s="162"/>
      <c r="E87" s="729"/>
      <c r="F87" s="671"/>
      <c r="G87" s="729"/>
      <c r="H87" s="171"/>
    </row>
    <row r="88" spans="1:169" s="93" customFormat="1" ht="6" customHeight="1">
      <c r="A88" s="141"/>
      <c r="B88" s="142"/>
      <c r="C88" s="165"/>
      <c r="D88" s="165"/>
      <c r="E88" s="158"/>
      <c r="F88" s="678"/>
      <c r="G88" s="159"/>
      <c r="H88" s="683"/>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126"/>
      <c r="EK88" s="126"/>
      <c r="EL88" s="126"/>
      <c r="EM88" s="126"/>
      <c r="EN88" s="126"/>
      <c r="EO88" s="126"/>
      <c r="EP88" s="126"/>
      <c r="EQ88" s="126"/>
      <c r="ER88" s="126"/>
      <c r="ES88" s="126"/>
      <c r="ET88" s="126"/>
      <c r="EU88" s="126"/>
      <c r="EV88" s="126"/>
      <c r="EW88" s="126"/>
      <c r="EX88" s="126"/>
      <c r="EY88" s="126"/>
      <c r="EZ88" s="126"/>
      <c r="FA88" s="126"/>
      <c r="FB88" s="126"/>
      <c r="FC88" s="126"/>
      <c r="FD88" s="126"/>
      <c r="FE88" s="126"/>
      <c r="FF88" s="126"/>
      <c r="FG88" s="126"/>
      <c r="FH88" s="126"/>
      <c r="FI88" s="126"/>
      <c r="FJ88" s="126"/>
      <c r="FK88" s="126"/>
      <c r="FL88" s="126"/>
      <c r="FM88" s="126"/>
    </row>
    <row r="89" spans="1:8" ht="15">
      <c r="A89" s="143" t="s">
        <v>27</v>
      </c>
      <c r="B89" s="129" t="s">
        <v>44</v>
      </c>
      <c r="C89" s="162"/>
      <c r="D89" s="162"/>
      <c r="E89" s="156"/>
      <c r="F89" s="677"/>
      <c r="G89" s="160"/>
      <c r="H89" s="171"/>
    </row>
    <row r="90" spans="1:8" ht="14.45" customHeight="1">
      <c r="A90" s="133" t="s">
        <v>199</v>
      </c>
      <c r="B90" s="134" t="s">
        <v>258</v>
      </c>
      <c r="C90" s="162"/>
      <c r="D90" s="162"/>
      <c r="E90" s="729" t="s">
        <v>261</v>
      </c>
      <c r="F90" s="671"/>
      <c r="G90" s="124"/>
      <c r="H90" s="171"/>
    </row>
    <row r="91" spans="1:8" ht="50.1" customHeight="1">
      <c r="A91" s="132"/>
      <c r="B91" s="145" t="s">
        <v>681</v>
      </c>
      <c r="C91" s="162"/>
      <c r="D91" s="162"/>
      <c r="E91" s="729"/>
      <c r="F91" s="671"/>
      <c r="G91" s="729" t="s">
        <v>696</v>
      </c>
      <c r="H91" s="171"/>
    </row>
    <row r="92" spans="1:8" ht="50.1" customHeight="1">
      <c r="A92" s="132"/>
      <c r="B92" s="145" t="s">
        <v>255</v>
      </c>
      <c r="C92" s="162"/>
      <c r="D92" s="162"/>
      <c r="E92" s="729"/>
      <c r="F92" s="671"/>
      <c r="G92" s="729"/>
      <c r="H92" s="171"/>
    </row>
    <row r="93" spans="1:8" ht="50.1" customHeight="1">
      <c r="A93" s="132"/>
      <c r="B93" s="145" t="s">
        <v>256</v>
      </c>
      <c r="C93" s="162"/>
      <c r="D93" s="162"/>
      <c r="E93" s="729"/>
      <c r="F93" s="671"/>
      <c r="G93" s="729"/>
      <c r="H93" s="171"/>
    </row>
    <row r="94" spans="1:8" ht="50.1" customHeight="1">
      <c r="A94" s="132"/>
      <c r="B94" s="145" t="s">
        <v>257</v>
      </c>
      <c r="C94" s="162"/>
      <c r="D94" s="162"/>
      <c r="E94" s="729"/>
      <c r="F94" s="671"/>
      <c r="G94" s="729"/>
      <c r="H94" s="171"/>
    </row>
    <row r="95" spans="1:8" ht="50.1" customHeight="1">
      <c r="A95" s="132"/>
      <c r="B95" s="145" t="s">
        <v>260</v>
      </c>
      <c r="C95" s="162"/>
      <c r="D95" s="162"/>
      <c r="E95" s="729"/>
      <c r="F95" s="671"/>
      <c r="G95" s="729"/>
      <c r="H95" s="171"/>
    </row>
    <row r="96" spans="1:8" ht="50.1" customHeight="1">
      <c r="A96" s="132"/>
      <c r="B96" s="145" t="s">
        <v>682</v>
      </c>
      <c r="C96" s="162"/>
      <c r="D96" s="162"/>
      <c r="E96" s="729"/>
      <c r="F96" s="671"/>
      <c r="G96" s="729"/>
      <c r="H96" s="171"/>
    </row>
    <row r="97" spans="1:8" ht="50.1" customHeight="1">
      <c r="A97" s="132"/>
      <c r="B97" s="145" t="s">
        <v>683</v>
      </c>
      <c r="C97" s="162"/>
      <c r="D97" s="162"/>
      <c r="E97" s="729"/>
      <c r="F97" s="671"/>
      <c r="G97" s="729"/>
      <c r="H97" s="171"/>
    </row>
    <row r="98" spans="1:8" ht="50.1" customHeight="1">
      <c r="A98" s="132"/>
      <c r="B98" s="145" t="s">
        <v>684</v>
      </c>
      <c r="C98" s="162"/>
      <c r="D98" s="162"/>
      <c r="E98" s="729"/>
      <c r="F98" s="671"/>
      <c r="G98" s="729"/>
      <c r="H98" s="171"/>
    </row>
    <row r="99" spans="1:8" ht="50.1" customHeight="1">
      <c r="A99" s="132"/>
      <c r="B99" s="145" t="s">
        <v>259</v>
      </c>
      <c r="C99" s="162"/>
      <c r="D99" s="162"/>
      <c r="E99" s="729"/>
      <c r="F99" s="671"/>
      <c r="G99" s="729"/>
      <c r="H99" s="171"/>
    </row>
    <row r="100" spans="1:8" ht="50.1" customHeight="1">
      <c r="A100" s="132"/>
      <c r="B100" s="134"/>
      <c r="C100" s="162"/>
      <c r="D100" s="162"/>
      <c r="E100" s="729"/>
      <c r="F100" s="671"/>
      <c r="G100" s="729"/>
      <c r="H100" s="171"/>
    </row>
    <row r="101" spans="1:8" ht="50.1" customHeight="1">
      <c r="A101" s="132"/>
      <c r="B101" s="134"/>
      <c r="C101" s="162"/>
      <c r="D101" s="162"/>
      <c r="E101" s="729"/>
      <c r="F101" s="671"/>
      <c r="G101" s="729"/>
      <c r="H101" s="171"/>
    </row>
    <row r="102" spans="1:8" ht="14.45" customHeight="1">
      <c r="A102" s="133" t="s">
        <v>200</v>
      </c>
      <c r="B102" s="134" t="s">
        <v>262</v>
      </c>
      <c r="C102" s="162"/>
      <c r="D102" s="162"/>
      <c r="E102" s="119"/>
      <c r="F102" s="671"/>
      <c r="G102" s="124"/>
      <c r="H102" s="171"/>
    </row>
    <row r="103" spans="1:8" ht="75" customHeight="1">
      <c r="A103" s="132"/>
      <c r="B103" s="145" t="s">
        <v>265</v>
      </c>
      <c r="C103" s="162"/>
      <c r="D103" s="162"/>
      <c r="E103" s="729" t="s">
        <v>266</v>
      </c>
      <c r="F103" s="671"/>
      <c r="G103" s="729" t="s">
        <v>695</v>
      </c>
      <c r="H103" s="171"/>
    </row>
    <row r="104" spans="1:8" ht="50.1" customHeight="1">
      <c r="A104" s="132"/>
      <c r="B104" s="145" t="s">
        <v>263</v>
      </c>
      <c r="C104" s="162"/>
      <c r="D104" s="162"/>
      <c r="E104" s="729"/>
      <c r="F104" s="671"/>
      <c r="G104" s="729"/>
      <c r="H104" s="171"/>
    </row>
    <row r="105" spans="1:8" ht="50.1" customHeight="1">
      <c r="A105" s="132"/>
      <c r="B105" s="145" t="s">
        <v>264</v>
      </c>
      <c r="C105" s="162"/>
      <c r="D105" s="162"/>
      <c r="E105" s="729"/>
      <c r="F105" s="671"/>
      <c r="G105" s="729"/>
      <c r="H105" s="171"/>
    </row>
    <row r="106" spans="1:169" s="92" customFormat="1" ht="3" customHeight="1">
      <c r="A106" s="136"/>
      <c r="B106" s="137"/>
      <c r="C106" s="163"/>
      <c r="D106" s="163"/>
      <c r="E106" s="97"/>
      <c r="F106" s="675"/>
      <c r="G106" s="97"/>
      <c r="H106" s="681"/>
      <c r="I106" s="28"/>
      <c r="J106" s="91"/>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126"/>
      <c r="EK106" s="126"/>
      <c r="EL106" s="126"/>
      <c r="EM106" s="126"/>
      <c r="EN106" s="126"/>
      <c r="EO106" s="126"/>
      <c r="EP106" s="126"/>
      <c r="EQ106" s="126"/>
      <c r="ER106" s="126"/>
      <c r="ES106" s="126"/>
      <c r="ET106" s="126"/>
      <c r="EU106" s="126"/>
      <c r="EV106" s="126"/>
      <c r="EW106" s="126"/>
      <c r="EX106" s="126"/>
      <c r="EY106" s="126"/>
      <c r="EZ106" s="126"/>
      <c r="FA106" s="126"/>
      <c r="FB106" s="126"/>
      <c r="FC106" s="126"/>
      <c r="FD106" s="126"/>
      <c r="FE106" s="126"/>
      <c r="FF106" s="126"/>
      <c r="FG106" s="126"/>
      <c r="FH106" s="126"/>
      <c r="FI106" s="126"/>
      <c r="FJ106" s="126"/>
      <c r="FK106" s="126"/>
      <c r="FL106" s="126"/>
      <c r="FM106" s="126"/>
    </row>
    <row r="107" spans="1:8" ht="14.45" customHeight="1">
      <c r="A107" s="133" t="s">
        <v>201</v>
      </c>
      <c r="B107" s="134" t="s">
        <v>272</v>
      </c>
      <c r="C107" s="162"/>
      <c r="D107" s="162"/>
      <c r="E107" s="729" t="s">
        <v>273</v>
      </c>
      <c r="F107" s="671"/>
      <c r="G107" s="124"/>
      <c r="H107" s="171"/>
    </row>
    <row r="108" spans="1:8" ht="50.1" customHeight="1">
      <c r="A108" s="132"/>
      <c r="B108" s="145" t="s">
        <v>269</v>
      </c>
      <c r="C108" s="162"/>
      <c r="D108" s="162"/>
      <c r="E108" s="729"/>
      <c r="F108" s="671"/>
      <c r="G108" s="729" t="s">
        <v>274</v>
      </c>
      <c r="H108" s="171"/>
    </row>
    <row r="109" spans="1:8" ht="50.1" customHeight="1">
      <c r="A109" s="132"/>
      <c r="B109" s="145" t="s">
        <v>267</v>
      </c>
      <c r="C109" s="162"/>
      <c r="D109" s="162"/>
      <c r="E109" s="729"/>
      <c r="F109" s="671"/>
      <c r="G109" s="729"/>
      <c r="H109" s="171"/>
    </row>
    <row r="110" spans="1:8" ht="50.1" customHeight="1">
      <c r="A110" s="132"/>
      <c r="B110" s="145" t="s">
        <v>268</v>
      </c>
      <c r="C110" s="162"/>
      <c r="D110" s="162"/>
      <c r="E110" s="729"/>
      <c r="F110" s="671"/>
      <c r="G110" s="729"/>
      <c r="H110" s="171"/>
    </row>
    <row r="111" spans="1:8" ht="50.1" customHeight="1">
      <c r="A111" s="132"/>
      <c r="B111" s="148" t="s">
        <v>270</v>
      </c>
      <c r="C111" s="162"/>
      <c r="D111" s="162"/>
      <c r="E111" s="729"/>
      <c r="F111" s="671"/>
      <c r="G111" s="729"/>
      <c r="H111" s="171"/>
    </row>
    <row r="112" spans="1:8" ht="50.1" customHeight="1">
      <c r="A112" s="132"/>
      <c r="B112" s="148" t="s">
        <v>271</v>
      </c>
      <c r="C112" s="162"/>
      <c r="D112" s="162"/>
      <c r="E112" s="729"/>
      <c r="F112" s="671"/>
      <c r="G112" s="729"/>
      <c r="H112" s="171"/>
    </row>
    <row r="113" spans="1:8" ht="50.1" customHeight="1">
      <c r="A113" s="132"/>
      <c r="B113" s="148" t="s">
        <v>685</v>
      </c>
      <c r="C113" s="162"/>
      <c r="D113" s="162"/>
      <c r="E113" s="729"/>
      <c r="F113" s="671"/>
      <c r="G113" s="729"/>
      <c r="H113" s="171"/>
    </row>
    <row r="114" spans="1:169" s="93" customFormat="1" ht="6" customHeight="1">
      <c r="A114" s="130"/>
      <c r="B114" s="131"/>
      <c r="C114" s="166"/>
      <c r="D114" s="166"/>
      <c r="E114" s="154"/>
      <c r="F114" s="616"/>
      <c r="G114" s="155"/>
      <c r="H114" s="684"/>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126"/>
      <c r="EK114" s="126"/>
      <c r="EL114" s="126"/>
      <c r="EM114" s="126"/>
      <c r="EN114" s="126"/>
      <c r="EO114" s="126"/>
      <c r="EP114" s="126"/>
      <c r="EQ114" s="126"/>
      <c r="ER114" s="126"/>
      <c r="ES114" s="126"/>
      <c r="ET114" s="126"/>
      <c r="EU114" s="126"/>
      <c r="EV114" s="126"/>
      <c r="EW114" s="126"/>
      <c r="EX114" s="126"/>
      <c r="EY114" s="126"/>
      <c r="EZ114" s="126"/>
      <c r="FA114" s="126"/>
      <c r="FB114" s="126"/>
      <c r="FC114" s="126"/>
      <c r="FD114" s="126"/>
      <c r="FE114" s="126"/>
      <c r="FF114" s="126"/>
      <c r="FG114" s="126"/>
      <c r="FH114" s="126"/>
      <c r="FI114" s="126"/>
      <c r="FJ114" s="126"/>
      <c r="FK114" s="126"/>
      <c r="FL114" s="126"/>
      <c r="FM114" s="126"/>
    </row>
    <row r="115" spans="1:8" ht="15">
      <c r="A115" s="132" t="s">
        <v>56</v>
      </c>
      <c r="B115" s="129" t="s">
        <v>275</v>
      </c>
      <c r="C115" s="162"/>
      <c r="D115" s="162"/>
      <c r="E115" s="119"/>
      <c r="F115" s="671"/>
      <c r="G115" s="160"/>
      <c r="H115" s="171"/>
    </row>
    <row r="116" spans="1:8" ht="45">
      <c r="A116" s="133" t="s">
        <v>199</v>
      </c>
      <c r="B116" s="134" t="s">
        <v>20</v>
      </c>
      <c r="C116" s="162"/>
      <c r="D116" s="162"/>
      <c r="E116" s="174" t="s">
        <v>277</v>
      </c>
      <c r="F116" s="671"/>
      <c r="G116" s="124"/>
      <c r="H116" s="171"/>
    </row>
    <row r="117" spans="1:8" ht="45">
      <c r="A117" s="133" t="s">
        <v>276</v>
      </c>
      <c r="B117" s="134" t="s">
        <v>47</v>
      </c>
      <c r="C117" s="162"/>
      <c r="D117" s="162"/>
      <c r="E117" s="174" t="s">
        <v>278</v>
      </c>
      <c r="F117" s="671"/>
      <c r="G117" s="124"/>
      <c r="H117" s="171"/>
    </row>
    <row r="118" spans="1:8" ht="20.1" customHeight="1">
      <c r="A118" s="133" t="s">
        <v>201</v>
      </c>
      <c r="B118" s="134" t="s">
        <v>16</v>
      </c>
      <c r="C118" s="162"/>
      <c r="D118" s="162"/>
      <c r="E118" s="174" t="s">
        <v>686</v>
      </c>
      <c r="F118" s="671"/>
      <c r="G118" s="124"/>
      <c r="H118" s="171"/>
    </row>
    <row r="119" spans="1:8" ht="45">
      <c r="A119" s="133" t="s">
        <v>202</v>
      </c>
      <c r="B119" s="134" t="s">
        <v>110</v>
      </c>
      <c r="C119" s="162"/>
      <c r="D119" s="162"/>
      <c r="E119" s="174" t="s">
        <v>687</v>
      </c>
      <c r="F119" s="671"/>
      <c r="G119" s="124"/>
      <c r="H119" s="171"/>
    </row>
    <row r="120" spans="1:169" s="92" customFormat="1" ht="3" customHeight="1">
      <c r="A120" s="146"/>
      <c r="B120" s="140"/>
      <c r="C120" s="164"/>
      <c r="D120" s="164"/>
      <c r="E120" s="229"/>
      <c r="F120" s="676"/>
      <c r="G120" s="123"/>
      <c r="H120" s="682"/>
      <c r="I120" s="28"/>
      <c r="J120" s="91"/>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126"/>
      <c r="EK120" s="126"/>
      <c r="EL120" s="126"/>
      <c r="EM120" s="126"/>
      <c r="EN120" s="126"/>
      <c r="EO120" s="126"/>
      <c r="EP120" s="126"/>
      <c r="EQ120" s="126"/>
      <c r="ER120" s="126"/>
      <c r="ES120" s="126"/>
      <c r="ET120" s="126"/>
      <c r="EU120" s="126"/>
      <c r="EV120" s="126"/>
      <c r="EW120" s="126"/>
      <c r="EX120" s="126"/>
      <c r="EY120" s="126"/>
      <c r="EZ120" s="126"/>
      <c r="FA120" s="126"/>
      <c r="FB120" s="126"/>
      <c r="FC120" s="126"/>
      <c r="FD120" s="126"/>
      <c r="FE120" s="126"/>
      <c r="FF120" s="126"/>
      <c r="FG120" s="126"/>
      <c r="FH120" s="126"/>
      <c r="FI120" s="126"/>
      <c r="FJ120" s="126"/>
      <c r="FK120" s="126"/>
      <c r="FL120" s="126"/>
      <c r="FM120" s="126"/>
    </row>
    <row r="121" spans="1:8" ht="30">
      <c r="A121" s="133" t="s">
        <v>203</v>
      </c>
      <c r="B121" s="134" t="s">
        <v>279</v>
      </c>
      <c r="C121" s="162"/>
      <c r="D121" s="162"/>
      <c r="E121" s="174" t="s">
        <v>280</v>
      </c>
      <c r="F121" s="671"/>
      <c r="G121" s="124"/>
      <c r="H121" s="171"/>
    </row>
    <row r="122" spans="1:8" ht="20.1" customHeight="1">
      <c r="A122" s="133" t="s">
        <v>204</v>
      </c>
      <c r="B122" s="134" t="s">
        <v>283</v>
      </c>
      <c r="C122" s="162"/>
      <c r="D122" s="162"/>
      <c r="E122" s="230" t="s">
        <v>281</v>
      </c>
      <c r="F122" s="671"/>
      <c r="G122" s="161"/>
      <c r="H122" s="171"/>
    </row>
    <row r="123" spans="1:8" ht="62.25" customHeight="1">
      <c r="A123" s="133" t="s">
        <v>205</v>
      </c>
      <c r="B123" s="135" t="s">
        <v>688</v>
      </c>
      <c r="C123" s="162"/>
      <c r="D123" s="162"/>
      <c r="E123" s="174" t="s">
        <v>282</v>
      </c>
      <c r="F123" s="671"/>
      <c r="G123" s="124"/>
      <c r="H123" s="171"/>
    </row>
    <row r="124" spans="1:169" s="92" customFormat="1" ht="3" customHeight="1">
      <c r="A124" s="146"/>
      <c r="B124" s="140"/>
      <c r="C124" s="164"/>
      <c r="D124" s="164"/>
      <c r="E124" s="229"/>
      <c r="F124" s="676"/>
      <c r="G124" s="123"/>
      <c r="H124" s="682"/>
      <c r="I124" s="28"/>
      <c r="J124" s="91"/>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126"/>
      <c r="EK124" s="126"/>
      <c r="EL124" s="126"/>
      <c r="EM124" s="126"/>
      <c r="EN124" s="126"/>
      <c r="EO124" s="126"/>
      <c r="EP124" s="126"/>
      <c r="EQ124" s="126"/>
      <c r="ER124" s="126"/>
      <c r="ES124" s="126"/>
      <c r="ET124" s="126"/>
      <c r="EU124" s="126"/>
      <c r="EV124" s="126"/>
      <c r="EW124" s="126"/>
      <c r="EX124" s="126"/>
      <c r="EY124" s="126"/>
      <c r="EZ124" s="126"/>
      <c r="FA124" s="126"/>
      <c r="FB124" s="126"/>
      <c r="FC124" s="126"/>
      <c r="FD124" s="126"/>
      <c r="FE124" s="126"/>
      <c r="FF124" s="126"/>
      <c r="FG124" s="126"/>
      <c r="FH124" s="126"/>
      <c r="FI124" s="126"/>
      <c r="FJ124" s="126"/>
      <c r="FK124" s="126"/>
      <c r="FL124" s="126"/>
      <c r="FM124" s="126"/>
    </row>
    <row r="125" spans="1:8" ht="45">
      <c r="A125" s="133" t="s">
        <v>206</v>
      </c>
      <c r="B125" s="134" t="s">
        <v>17</v>
      </c>
      <c r="C125" s="162"/>
      <c r="D125" s="162"/>
      <c r="E125" s="174" t="s">
        <v>284</v>
      </c>
      <c r="F125" s="671"/>
      <c r="G125" s="715" t="s">
        <v>689</v>
      </c>
      <c r="H125" s="171"/>
    </row>
    <row r="126" spans="1:169" s="92" customFormat="1" ht="3" customHeight="1">
      <c r="A126" s="146"/>
      <c r="B126" s="140"/>
      <c r="C126" s="164"/>
      <c r="D126" s="164"/>
      <c r="E126" s="229"/>
      <c r="F126" s="676"/>
      <c r="G126" s="123"/>
      <c r="H126" s="682"/>
      <c r="I126" s="28"/>
      <c r="J126" s="91"/>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126"/>
      <c r="EK126" s="126"/>
      <c r="EL126" s="126"/>
      <c r="EM126" s="126"/>
      <c r="EN126" s="126"/>
      <c r="EO126" s="126"/>
      <c r="EP126" s="126"/>
      <c r="EQ126" s="126"/>
      <c r="ER126" s="126"/>
      <c r="ES126" s="126"/>
      <c r="ET126" s="126"/>
      <c r="EU126" s="126"/>
      <c r="EV126" s="126"/>
      <c r="EW126" s="126"/>
      <c r="EX126" s="126"/>
      <c r="EY126" s="126"/>
      <c r="EZ126" s="126"/>
      <c r="FA126" s="126"/>
      <c r="FB126" s="126"/>
      <c r="FC126" s="126"/>
      <c r="FD126" s="126"/>
      <c r="FE126" s="126"/>
      <c r="FF126" s="126"/>
      <c r="FG126" s="126"/>
      <c r="FH126" s="126"/>
      <c r="FI126" s="126"/>
      <c r="FJ126" s="126"/>
      <c r="FK126" s="126"/>
      <c r="FL126" s="126"/>
      <c r="FM126" s="126"/>
    </row>
    <row r="127" spans="1:8" ht="45.75" customHeight="1">
      <c r="A127" s="133" t="s">
        <v>221</v>
      </c>
      <c r="B127" s="134" t="s">
        <v>97</v>
      </c>
      <c r="C127" s="162"/>
      <c r="D127" s="162"/>
      <c r="E127" s="174" t="s">
        <v>285</v>
      </c>
      <c r="F127" s="180"/>
      <c r="G127" s="124"/>
      <c r="H127" s="171"/>
    </row>
    <row r="128" spans="1:8" ht="75">
      <c r="A128" s="133" t="s">
        <v>223</v>
      </c>
      <c r="B128" s="134" t="s">
        <v>109</v>
      </c>
      <c r="C128" s="162"/>
      <c r="D128" s="162"/>
      <c r="E128" s="174" t="s">
        <v>286</v>
      </c>
      <c r="F128" s="671"/>
      <c r="G128" s="124"/>
      <c r="H128" s="171"/>
    </row>
    <row r="129" spans="1:169" s="93" customFormat="1" ht="6" customHeight="1">
      <c r="A129" s="149"/>
      <c r="B129" s="150"/>
      <c r="C129" s="167"/>
      <c r="D129" s="167"/>
      <c r="E129" s="103"/>
      <c r="F129" s="181"/>
      <c r="G129" s="104"/>
      <c r="H129" s="105"/>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c r="CG129" s="28"/>
      <c r="CH129" s="28"/>
      <c r="CI129" s="28"/>
      <c r="CJ129" s="28"/>
      <c r="CK129" s="28"/>
      <c r="CL129" s="28"/>
      <c r="CM129" s="28"/>
      <c r="CN129" s="28"/>
      <c r="CO129" s="28"/>
      <c r="CP129" s="28"/>
      <c r="CQ129" s="28"/>
      <c r="CR129" s="28"/>
      <c r="CS129" s="28"/>
      <c r="CT129" s="28"/>
      <c r="CU129" s="28"/>
      <c r="CV129" s="28"/>
      <c r="CW129" s="28"/>
      <c r="CX129" s="28"/>
      <c r="CY129" s="28"/>
      <c r="CZ129" s="28"/>
      <c r="DA129" s="28"/>
      <c r="DB129" s="28"/>
      <c r="DC129" s="28"/>
      <c r="DD129" s="28"/>
      <c r="DE129" s="28"/>
      <c r="DF129" s="28"/>
      <c r="DG129" s="28"/>
      <c r="DH129" s="28"/>
      <c r="DI129" s="28"/>
      <c r="DJ129" s="28"/>
      <c r="DK129" s="28"/>
      <c r="DL129" s="28"/>
      <c r="DM129" s="28"/>
      <c r="DN129" s="28"/>
      <c r="DO129" s="28"/>
      <c r="DP129" s="28"/>
      <c r="DQ129" s="28"/>
      <c r="DR129" s="28"/>
      <c r="DS129" s="28"/>
      <c r="DT129" s="28"/>
      <c r="DU129" s="28"/>
      <c r="DV129" s="28"/>
      <c r="DW129" s="28"/>
      <c r="DX129" s="28"/>
      <c r="DY129" s="28"/>
      <c r="DZ129" s="28"/>
      <c r="EA129" s="28"/>
      <c r="EB129" s="28"/>
      <c r="EC129" s="28"/>
      <c r="ED129" s="28"/>
      <c r="EE129" s="28"/>
      <c r="EF129" s="28"/>
      <c r="EG129" s="28"/>
      <c r="EH129" s="28"/>
      <c r="EI129" s="28"/>
      <c r="EJ129" s="126"/>
      <c r="EK129" s="126"/>
      <c r="EL129" s="126"/>
      <c r="EM129" s="126"/>
      <c r="EN129" s="126"/>
      <c r="EO129" s="126"/>
      <c r="EP129" s="126"/>
      <c r="EQ129" s="126"/>
      <c r="ER129" s="126"/>
      <c r="ES129" s="126"/>
      <c r="ET129" s="126"/>
      <c r="EU129" s="126"/>
      <c r="EV129" s="126"/>
      <c r="EW129" s="126"/>
      <c r="EX129" s="126"/>
      <c r="EY129" s="126"/>
      <c r="EZ129" s="126"/>
      <c r="FA129" s="126"/>
      <c r="FB129" s="126"/>
      <c r="FC129" s="126"/>
      <c r="FD129" s="126"/>
      <c r="FE129" s="126"/>
      <c r="FF129" s="126"/>
      <c r="FG129" s="126"/>
      <c r="FH129" s="126"/>
      <c r="FI129" s="126"/>
      <c r="FJ129" s="126"/>
      <c r="FK129" s="126"/>
      <c r="FL129" s="126"/>
      <c r="FM129" s="126"/>
    </row>
    <row r="130" spans="2:8" ht="15">
      <c r="B130" s="96"/>
      <c r="F130" s="182"/>
      <c r="G130" s="89"/>
      <c r="H130" s="14"/>
    </row>
    <row r="133" spans="6:8" ht="15">
      <c r="F133" s="183"/>
      <c r="G133" s="98"/>
      <c r="H133" s="14"/>
    </row>
    <row r="134" spans="2:8" ht="15">
      <c r="B134" s="96"/>
      <c r="F134" s="183"/>
      <c r="G134" s="98"/>
      <c r="H134" s="14"/>
    </row>
    <row r="135" ht="15">
      <c r="B135" s="96"/>
    </row>
  </sheetData>
  <sheetProtection algorithmName="SHA-512" hashValue="RcJYYhkTvN+qP8BBduF+eVNWs3uDyGjD9ubumn/lxbjBkc59EJlI+a+ZpKwGOFgG5mKYdyTtKIexlSDf24V4Yw==" saltValue="eBviKsjcS7xuZGCmoj22Sw==" spinCount="100000" sheet="1" objects="1" scenarios="1" formatCells="0" formatColumns="0" formatRows="0"/>
  <mergeCells count="11">
    <mergeCell ref="G61:G87"/>
    <mergeCell ref="E107:E113"/>
    <mergeCell ref="E90:E101"/>
    <mergeCell ref="E61:E87"/>
    <mergeCell ref="E18:E25"/>
    <mergeCell ref="E34:E42"/>
    <mergeCell ref="E44:E52"/>
    <mergeCell ref="G108:G113"/>
    <mergeCell ref="E103:E105"/>
    <mergeCell ref="G91:G101"/>
    <mergeCell ref="G103:G105"/>
  </mergeCells>
  <printOptions/>
  <pageMargins left="0.7" right="0.7" top="0.75" bottom="0.75" header="0.3" footer="0.3"/>
  <pageSetup fitToHeight="0" fitToWidth="1" horizontalDpi="600" verticalDpi="600" orientation="landscape" paperSize="5" scale="5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5482-0B08-4533-9D0A-6DEEAA54FBF4}">
  <sheetPr>
    <pageSetUpPr fitToPage="1"/>
  </sheetPr>
  <dimension ref="A1:EG46"/>
  <sheetViews>
    <sheetView zoomScale="80" zoomScaleNormal="80" workbookViewId="0" topLeftCell="A1">
      <selection activeCell="C6" sqref="C6"/>
    </sheetView>
  </sheetViews>
  <sheetFormatPr defaultColWidth="9.00390625" defaultRowHeight="15"/>
  <cols>
    <col min="1" max="1" width="4.57421875" style="100" customWidth="1"/>
    <col min="2" max="2" width="39.28125" style="94" customWidth="1"/>
    <col min="3" max="4" width="50.7109375" style="94" customWidth="1"/>
    <col min="5" max="5" width="40.7109375" style="94" customWidth="1"/>
    <col min="6" max="6" width="18.7109375" style="94" customWidth="1"/>
    <col min="7" max="7" width="40.7109375" style="95" customWidth="1"/>
    <col min="8" max="8" width="50.7109375" style="8" customWidth="1"/>
    <col min="9" max="9" width="50.7109375" style="28" customWidth="1"/>
    <col min="10" max="10" width="18.7109375" style="28" customWidth="1"/>
    <col min="11" max="11" width="50.7109375" style="28" customWidth="1"/>
    <col min="12" max="137" width="9.00390625" style="28" customWidth="1"/>
    <col min="138" max="16384" width="9.00390625" style="8" customWidth="1"/>
  </cols>
  <sheetData>
    <row r="1" spans="1:54" ht="15">
      <c r="A1" s="101"/>
      <c r="B1" s="102" t="s">
        <v>49</v>
      </c>
      <c r="C1" s="102" t="s">
        <v>51</v>
      </c>
      <c r="D1" s="204" t="s">
        <v>217</v>
      </c>
      <c r="E1" s="204" t="s">
        <v>52</v>
      </c>
      <c r="F1" s="204" t="s">
        <v>53</v>
      </c>
      <c r="G1" s="204" t="s">
        <v>216</v>
      </c>
      <c r="H1" s="205" t="s">
        <v>105</v>
      </c>
      <c r="I1" s="208"/>
      <c r="J1" s="206"/>
      <c r="K1" s="207"/>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row>
    <row r="2" spans="1:53" ht="15">
      <c r="A2" s="115"/>
      <c r="B2" s="108"/>
      <c r="C2" s="203"/>
      <c r="D2" s="108"/>
      <c r="E2" s="108"/>
      <c r="F2" s="162"/>
      <c r="G2" s="20"/>
      <c r="H2" s="19"/>
      <c r="I2" s="202"/>
      <c r="J2" s="188"/>
      <c r="K2" s="189"/>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row>
    <row r="3" spans="1:11" ht="15">
      <c r="A3" s="219">
        <v>2</v>
      </c>
      <c r="B3" s="220" t="s">
        <v>34</v>
      </c>
      <c r="C3" s="203"/>
      <c r="D3" s="210"/>
      <c r="E3" s="210"/>
      <c r="F3" s="228"/>
      <c r="G3" s="210"/>
      <c r="H3" s="19"/>
      <c r="I3" s="19"/>
      <c r="J3" s="19"/>
      <c r="K3" s="109"/>
    </row>
    <row r="4" spans="1:137" s="93" customFormat="1" ht="15">
      <c r="A4" s="221"/>
      <c r="B4" s="131"/>
      <c r="C4" s="112"/>
      <c r="D4" s="112"/>
      <c r="E4" s="113"/>
      <c r="F4" s="176"/>
      <c r="G4" s="114"/>
      <c r="H4" s="209"/>
      <c r="I4" s="173"/>
      <c r="J4" s="114"/>
      <c r="K4" s="193"/>
      <c r="L4" s="28"/>
      <c r="M4" s="28"/>
      <c r="N4" s="28"/>
      <c r="O4" s="28"/>
      <c r="P4" s="28"/>
      <c r="Q4" s="28"/>
      <c r="R4" s="28"/>
      <c r="S4" s="28"/>
      <c r="T4" s="28"/>
      <c r="U4" s="28"/>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row>
    <row r="5" spans="1:11" ht="15">
      <c r="A5" s="222" t="s">
        <v>28</v>
      </c>
      <c r="B5" s="129" t="s">
        <v>0</v>
      </c>
      <c r="C5" s="177"/>
      <c r="D5" s="177"/>
      <c r="E5" s="107"/>
      <c r="F5" s="177"/>
      <c r="G5" s="20"/>
      <c r="H5" s="19"/>
      <c r="I5" s="202"/>
      <c r="J5" s="188"/>
      <c r="K5" s="189"/>
    </row>
    <row r="6" spans="1:11" ht="195">
      <c r="A6" s="143" t="s">
        <v>199</v>
      </c>
      <c r="B6" s="134" t="s">
        <v>697</v>
      </c>
      <c r="C6" s="162"/>
      <c r="D6" s="162"/>
      <c r="E6" s="19" t="s">
        <v>703</v>
      </c>
      <c r="F6" s="175"/>
      <c r="G6" s="120" t="s">
        <v>699</v>
      </c>
      <c r="H6" s="187"/>
      <c r="I6" s="223"/>
      <c r="J6" s="211"/>
      <c r="K6" s="212"/>
    </row>
    <row r="7" spans="1:11" ht="75">
      <c r="A7" s="143" t="s">
        <v>200</v>
      </c>
      <c r="B7" s="134" t="s">
        <v>698</v>
      </c>
      <c r="C7" s="162"/>
      <c r="D7" s="162"/>
      <c r="E7" s="19" t="s">
        <v>702</v>
      </c>
      <c r="F7" s="671"/>
      <c r="G7" s="120" t="s">
        <v>704</v>
      </c>
      <c r="H7" s="187"/>
      <c r="I7" s="223"/>
      <c r="J7" s="211"/>
      <c r="K7" s="212"/>
    </row>
    <row r="8" spans="1:11" ht="90">
      <c r="A8" s="143" t="s">
        <v>201</v>
      </c>
      <c r="B8" s="134" t="s">
        <v>700</v>
      </c>
      <c r="C8" s="162"/>
      <c r="D8" s="162"/>
      <c r="E8" s="19" t="s">
        <v>705</v>
      </c>
      <c r="F8" s="671"/>
      <c r="G8" s="120" t="s">
        <v>701</v>
      </c>
      <c r="H8" s="187"/>
      <c r="I8" s="223"/>
      <c r="J8" s="211"/>
      <c r="K8" s="212"/>
    </row>
    <row r="9" spans="1:137" s="93" customFormat="1" ht="15">
      <c r="A9" s="130"/>
      <c r="B9" s="131"/>
      <c r="C9" s="166"/>
      <c r="D9" s="166"/>
      <c r="E9" s="113"/>
      <c r="F9" s="176"/>
      <c r="G9" s="114"/>
      <c r="H9" s="224"/>
      <c r="I9" s="225"/>
      <c r="J9" s="226"/>
      <c r="K9" s="227"/>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row>
    <row r="10" spans="1:11" ht="15">
      <c r="A10" s="143" t="s">
        <v>29</v>
      </c>
      <c r="B10" s="129" t="s">
        <v>287</v>
      </c>
      <c r="C10" s="218"/>
      <c r="D10" s="177"/>
      <c r="E10" s="107"/>
      <c r="F10" s="177"/>
      <c r="G10" s="20"/>
      <c r="H10" s="187"/>
      <c r="I10" s="223"/>
      <c r="J10" s="211"/>
      <c r="K10" s="212"/>
    </row>
    <row r="11" spans="1:11" ht="20.1" customHeight="1">
      <c r="A11" s="133" t="s">
        <v>199</v>
      </c>
      <c r="B11" s="134" t="s">
        <v>111</v>
      </c>
      <c r="C11" s="686"/>
      <c r="D11" s="162"/>
      <c r="E11" s="729" t="s">
        <v>312</v>
      </c>
      <c r="F11" s="671"/>
      <c r="G11" s="729" t="s">
        <v>293</v>
      </c>
      <c r="H11" s="420"/>
      <c r="I11" s="223"/>
      <c r="J11" s="211"/>
      <c r="K11" s="212"/>
    </row>
    <row r="12" spans="1:11" ht="20.1" customHeight="1">
      <c r="A12" s="133" t="s">
        <v>200</v>
      </c>
      <c r="B12" s="134" t="s">
        <v>112</v>
      </c>
      <c r="C12" s="686"/>
      <c r="D12" s="162"/>
      <c r="E12" s="729"/>
      <c r="F12" s="671"/>
      <c r="G12" s="729"/>
      <c r="H12" s="420"/>
      <c r="I12" s="223"/>
      <c r="J12" s="211"/>
      <c r="K12" s="212"/>
    </row>
    <row r="13" spans="1:11" ht="20.1" customHeight="1">
      <c r="A13" s="133" t="s">
        <v>201</v>
      </c>
      <c r="B13" s="134" t="s">
        <v>113</v>
      </c>
      <c r="C13" s="686"/>
      <c r="D13" s="162"/>
      <c r="E13" s="729"/>
      <c r="F13" s="671"/>
      <c r="G13" s="729"/>
      <c r="H13" s="420"/>
      <c r="I13" s="223"/>
      <c r="J13" s="211"/>
      <c r="K13" s="212"/>
    </row>
    <row r="14" spans="1:11" ht="20.1" customHeight="1">
      <c r="A14" s="133" t="s">
        <v>202</v>
      </c>
      <c r="B14" s="134" t="s">
        <v>114</v>
      </c>
      <c r="C14" s="686"/>
      <c r="D14" s="162"/>
      <c r="E14" s="729"/>
      <c r="F14" s="671"/>
      <c r="G14" s="729"/>
      <c r="H14" s="420"/>
      <c r="I14" s="223"/>
      <c r="J14" s="211"/>
      <c r="K14" s="212"/>
    </row>
    <row r="15" spans="1:11" ht="20.1" customHeight="1">
      <c r="A15" s="133" t="s">
        <v>203</v>
      </c>
      <c r="B15" s="134" t="s">
        <v>115</v>
      </c>
      <c r="C15" s="686"/>
      <c r="D15" s="162"/>
      <c r="E15" s="729"/>
      <c r="F15" s="671"/>
      <c r="G15" s="729"/>
      <c r="H15" s="420"/>
      <c r="I15" s="223"/>
      <c r="J15" s="211"/>
      <c r="K15" s="212"/>
    </row>
    <row r="16" spans="1:11" ht="20.1" customHeight="1">
      <c r="A16" s="133" t="s">
        <v>204</v>
      </c>
      <c r="B16" s="134" t="s">
        <v>116</v>
      </c>
      <c r="C16" s="686"/>
      <c r="D16" s="162"/>
      <c r="E16" s="729"/>
      <c r="F16" s="671"/>
      <c r="G16" s="729"/>
      <c r="H16" s="420"/>
      <c r="I16" s="223"/>
      <c r="J16" s="211"/>
      <c r="K16" s="212"/>
    </row>
    <row r="17" spans="1:11" ht="20.1" customHeight="1">
      <c r="A17" s="133" t="s">
        <v>205</v>
      </c>
      <c r="B17" s="134" t="s">
        <v>117</v>
      </c>
      <c r="C17" s="686"/>
      <c r="D17" s="162"/>
      <c r="E17" s="729"/>
      <c r="F17" s="671"/>
      <c r="G17" s="729"/>
      <c r="H17" s="420"/>
      <c r="I17" s="223"/>
      <c r="J17" s="211"/>
      <c r="K17" s="212"/>
    </row>
    <row r="18" spans="1:11" ht="20.1" customHeight="1">
      <c r="A18" s="133" t="s">
        <v>206</v>
      </c>
      <c r="B18" s="134" t="s">
        <v>118</v>
      </c>
      <c r="C18" s="686"/>
      <c r="D18" s="162"/>
      <c r="E18" s="729"/>
      <c r="F18" s="671"/>
      <c r="G18" s="729"/>
      <c r="H18" s="420"/>
      <c r="I18" s="223"/>
      <c r="J18" s="211"/>
      <c r="K18" s="212"/>
    </row>
    <row r="19" spans="1:11" ht="20.1" customHeight="1">
      <c r="A19" s="133" t="s">
        <v>221</v>
      </c>
      <c r="B19" s="134" t="s">
        <v>119</v>
      </c>
      <c r="C19" s="686"/>
      <c r="D19" s="162"/>
      <c r="E19" s="729"/>
      <c r="F19" s="671"/>
      <c r="G19" s="729"/>
      <c r="H19" s="420"/>
      <c r="I19" s="223"/>
      <c r="J19" s="211"/>
      <c r="K19" s="212"/>
    </row>
    <row r="20" spans="1:11" ht="20.1" customHeight="1">
      <c r="A20" s="133" t="s">
        <v>223</v>
      </c>
      <c r="B20" s="134" t="s">
        <v>120</v>
      </c>
      <c r="C20" s="686"/>
      <c r="D20" s="162"/>
      <c r="E20" s="729"/>
      <c r="F20" s="671"/>
      <c r="G20" s="729"/>
      <c r="H20" s="420"/>
      <c r="I20" s="223"/>
      <c r="J20" s="211"/>
      <c r="K20" s="212"/>
    </row>
    <row r="21" spans="1:11" ht="20.1" customHeight="1">
      <c r="A21" s="133" t="s">
        <v>288</v>
      </c>
      <c r="B21" s="134" t="s">
        <v>121</v>
      </c>
      <c r="C21" s="686"/>
      <c r="D21" s="162"/>
      <c r="E21" s="729"/>
      <c r="F21" s="671"/>
      <c r="G21" s="729"/>
      <c r="H21" s="420"/>
      <c r="I21" s="223"/>
      <c r="J21" s="211"/>
      <c r="K21" s="212"/>
    </row>
    <row r="22" spans="1:11" ht="20.1" customHeight="1">
      <c r="A22" s="133" t="s">
        <v>289</v>
      </c>
      <c r="B22" s="134" t="s">
        <v>122</v>
      </c>
      <c r="C22" s="686"/>
      <c r="D22" s="162"/>
      <c r="E22" s="729"/>
      <c r="F22" s="671"/>
      <c r="G22" s="729"/>
      <c r="H22" s="420"/>
      <c r="I22" s="223"/>
      <c r="J22" s="211"/>
      <c r="K22" s="212"/>
    </row>
    <row r="23" spans="1:11" ht="20.1" customHeight="1">
      <c r="A23" s="133" t="s">
        <v>290</v>
      </c>
      <c r="B23" s="134" t="s">
        <v>123</v>
      </c>
      <c r="C23" s="686"/>
      <c r="D23" s="162"/>
      <c r="E23" s="729"/>
      <c r="F23" s="671"/>
      <c r="G23" s="729"/>
      <c r="H23" s="420"/>
      <c r="I23" s="223"/>
      <c r="J23" s="211"/>
      <c r="K23" s="212"/>
    </row>
    <row r="24" spans="1:11" ht="20.1" customHeight="1">
      <c r="A24" s="133" t="s">
        <v>291</v>
      </c>
      <c r="B24" s="134" t="s">
        <v>124</v>
      </c>
      <c r="C24" s="686"/>
      <c r="D24" s="162"/>
      <c r="E24" s="729"/>
      <c r="F24" s="671"/>
      <c r="G24" s="729"/>
      <c r="H24" s="420"/>
      <c r="I24" s="223"/>
      <c r="J24" s="211"/>
      <c r="K24" s="212"/>
    </row>
    <row r="25" spans="1:11" ht="20.1" customHeight="1">
      <c r="A25" s="133" t="s">
        <v>292</v>
      </c>
      <c r="B25" s="138" t="s">
        <v>125</v>
      </c>
      <c r="C25" s="686"/>
      <c r="D25" s="162"/>
      <c r="E25" s="729"/>
      <c r="F25" s="671"/>
      <c r="G25" s="729"/>
      <c r="H25" s="420"/>
      <c r="I25" s="223"/>
      <c r="J25" s="211"/>
      <c r="K25" s="212"/>
    </row>
    <row r="26" spans="1:137" s="93" customFormat="1" ht="15">
      <c r="A26" s="110"/>
      <c r="B26" s="111"/>
      <c r="C26" s="112"/>
      <c r="D26" s="112"/>
      <c r="E26" s="113"/>
      <c r="F26" s="113"/>
      <c r="G26" s="114"/>
      <c r="H26" s="172"/>
      <c r="I26" s="173"/>
      <c r="J26" s="114"/>
      <c r="K26" s="193"/>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row>
    <row r="27" spans="1:11" ht="30">
      <c r="A27" s="184" t="s">
        <v>126</v>
      </c>
      <c r="B27" s="185" t="s">
        <v>127</v>
      </c>
      <c r="C27" s="731"/>
      <c r="D27" s="732"/>
      <c r="E27" s="732"/>
      <c r="F27" s="732"/>
      <c r="G27" s="732"/>
      <c r="H27" s="732"/>
      <c r="I27" s="732"/>
      <c r="J27" s="732"/>
      <c r="K27" s="733"/>
    </row>
    <row r="28" spans="1:11" ht="15">
      <c r="A28" s="184"/>
      <c r="B28" s="185"/>
      <c r="C28" s="177"/>
      <c r="D28" s="177"/>
      <c r="E28" s="177"/>
      <c r="F28" s="177"/>
      <c r="G28" s="186"/>
      <c r="H28" s="187"/>
      <c r="I28" s="188"/>
      <c r="J28" s="188"/>
      <c r="K28" s="189"/>
    </row>
    <row r="29" spans="1:11" ht="30">
      <c r="A29" s="190"/>
      <c r="B29" s="213" t="s">
        <v>294</v>
      </c>
      <c r="C29" s="213" t="s">
        <v>297</v>
      </c>
      <c r="D29" s="213" t="s">
        <v>295</v>
      </c>
      <c r="E29" s="213" t="s">
        <v>304</v>
      </c>
      <c r="F29" s="735" t="s">
        <v>300</v>
      </c>
      <c r="G29" s="735"/>
      <c r="H29" s="214" t="s">
        <v>303</v>
      </c>
      <c r="I29" s="213" t="s">
        <v>217</v>
      </c>
      <c r="J29" s="213" t="s">
        <v>53</v>
      </c>
      <c r="K29" s="215" t="s">
        <v>105</v>
      </c>
    </row>
    <row r="30" spans="1:11" ht="50.1" customHeight="1">
      <c r="A30" s="190"/>
      <c r="B30" s="191"/>
      <c r="C30" s="216" t="s">
        <v>296</v>
      </c>
      <c r="D30" s="216" t="s">
        <v>298</v>
      </c>
      <c r="E30" s="216" t="s">
        <v>299</v>
      </c>
      <c r="F30" s="734" t="s">
        <v>301</v>
      </c>
      <c r="G30" s="734"/>
      <c r="H30" s="217" t="s">
        <v>302</v>
      </c>
      <c r="I30" s="192"/>
      <c r="J30" s="188"/>
      <c r="K30" s="687"/>
    </row>
    <row r="31" spans="1:11" ht="20.1" customHeight="1">
      <c r="A31" s="115"/>
      <c r="B31" s="134" t="s">
        <v>111</v>
      </c>
      <c r="C31" s="582" t="str">
        <f>IF(ISBLANK($C11)," ",$C11)</f>
        <v xml:space="preserve"> </v>
      </c>
      <c r="D31" s="162"/>
      <c r="E31" s="710"/>
      <c r="F31" s="730"/>
      <c r="G31" s="730"/>
      <c r="H31" s="420"/>
      <c r="I31" s="685"/>
      <c r="J31" s="633"/>
      <c r="K31" s="688"/>
    </row>
    <row r="32" spans="1:11" ht="20.1" customHeight="1">
      <c r="A32" s="115"/>
      <c r="B32" s="134" t="s">
        <v>112</v>
      </c>
      <c r="C32" s="582" t="str">
        <f>IF(ISBLANK($C12)," ",$C12)</f>
        <v xml:space="preserve"> </v>
      </c>
      <c r="D32" s="162"/>
      <c r="E32" s="645"/>
      <c r="F32" s="730"/>
      <c r="G32" s="730"/>
      <c r="H32" s="420"/>
      <c r="I32" s="685"/>
      <c r="J32" s="633"/>
      <c r="K32" s="688"/>
    </row>
    <row r="33" spans="1:11" ht="20.1" customHeight="1">
      <c r="A33" s="115"/>
      <c r="B33" s="134" t="s">
        <v>113</v>
      </c>
      <c r="C33" s="582" t="str">
        <f aca="true" t="shared" si="0" ref="C33:C45">IF(ISBLANK($C13)," ",$C13)</f>
        <v xml:space="preserve"> </v>
      </c>
      <c r="D33" s="162"/>
      <c r="E33" s="645"/>
      <c r="F33" s="730"/>
      <c r="G33" s="730"/>
      <c r="H33" s="420"/>
      <c r="I33" s="685"/>
      <c r="J33" s="633"/>
      <c r="K33" s="688"/>
    </row>
    <row r="34" spans="1:11" ht="20.1" customHeight="1">
      <c r="A34" s="115"/>
      <c r="B34" s="134" t="s">
        <v>114</v>
      </c>
      <c r="C34" s="582" t="str">
        <f t="shared" si="0"/>
        <v xml:space="preserve"> </v>
      </c>
      <c r="D34" s="162"/>
      <c r="E34" s="645"/>
      <c r="F34" s="730"/>
      <c r="G34" s="730"/>
      <c r="H34" s="420"/>
      <c r="I34" s="685"/>
      <c r="J34" s="633"/>
      <c r="K34" s="688"/>
    </row>
    <row r="35" spans="1:11" ht="20.1" customHeight="1">
      <c r="A35" s="115"/>
      <c r="B35" s="134" t="s">
        <v>115</v>
      </c>
      <c r="C35" s="582" t="str">
        <f t="shared" si="0"/>
        <v xml:space="preserve"> </v>
      </c>
      <c r="D35" s="162"/>
      <c r="E35" s="645"/>
      <c r="F35" s="730"/>
      <c r="G35" s="730"/>
      <c r="H35" s="420"/>
      <c r="I35" s="685"/>
      <c r="J35" s="633"/>
      <c r="K35" s="688"/>
    </row>
    <row r="36" spans="1:11" ht="20.1" customHeight="1">
      <c r="A36" s="115"/>
      <c r="B36" s="134" t="s">
        <v>116</v>
      </c>
      <c r="C36" s="582" t="str">
        <f t="shared" si="0"/>
        <v xml:space="preserve"> </v>
      </c>
      <c r="D36" s="162"/>
      <c r="E36" s="645"/>
      <c r="F36" s="730"/>
      <c r="G36" s="730"/>
      <c r="H36" s="420"/>
      <c r="I36" s="685"/>
      <c r="J36" s="633"/>
      <c r="K36" s="688"/>
    </row>
    <row r="37" spans="1:11" ht="20.1" customHeight="1">
      <c r="A37" s="115"/>
      <c r="B37" s="134" t="s">
        <v>117</v>
      </c>
      <c r="C37" s="582" t="str">
        <f t="shared" si="0"/>
        <v xml:space="preserve"> </v>
      </c>
      <c r="D37" s="162"/>
      <c r="E37" s="645"/>
      <c r="F37" s="730"/>
      <c r="G37" s="730"/>
      <c r="H37" s="420"/>
      <c r="I37" s="685"/>
      <c r="J37" s="633"/>
      <c r="K37" s="688"/>
    </row>
    <row r="38" spans="1:11" ht="20.1" customHeight="1">
      <c r="A38" s="115"/>
      <c r="B38" s="134" t="s">
        <v>118</v>
      </c>
      <c r="C38" s="582" t="str">
        <f t="shared" si="0"/>
        <v xml:space="preserve"> </v>
      </c>
      <c r="D38" s="162"/>
      <c r="E38" s="645"/>
      <c r="F38" s="730"/>
      <c r="G38" s="730"/>
      <c r="H38" s="420"/>
      <c r="I38" s="685"/>
      <c r="J38" s="633"/>
      <c r="K38" s="688"/>
    </row>
    <row r="39" spans="1:11" ht="20.1" customHeight="1">
      <c r="A39" s="115"/>
      <c r="B39" s="134" t="s">
        <v>119</v>
      </c>
      <c r="C39" s="582" t="str">
        <f t="shared" si="0"/>
        <v xml:space="preserve"> </v>
      </c>
      <c r="D39" s="162"/>
      <c r="E39" s="645"/>
      <c r="F39" s="730"/>
      <c r="G39" s="730"/>
      <c r="H39" s="420"/>
      <c r="I39" s="685"/>
      <c r="J39" s="633"/>
      <c r="K39" s="688"/>
    </row>
    <row r="40" spans="1:11" ht="20.1" customHeight="1">
      <c r="A40" s="115"/>
      <c r="B40" s="134" t="s">
        <v>120</v>
      </c>
      <c r="C40" s="582" t="str">
        <f t="shared" si="0"/>
        <v xml:space="preserve"> </v>
      </c>
      <c r="D40" s="162"/>
      <c r="E40" s="645"/>
      <c r="F40" s="730"/>
      <c r="G40" s="730"/>
      <c r="H40" s="420"/>
      <c r="I40" s="685"/>
      <c r="J40" s="633"/>
      <c r="K40" s="688"/>
    </row>
    <row r="41" spans="1:11" ht="20.1" customHeight="1">
      <c r="A41" s="115"/>
      <c r="B41" s="134" t="s">
        <v>121</v>
      </c>
      <c r="C41" s="582" t="str">
        <f t="shared" si="0"/>
        <v xml:space="preserve"> </v>
      </c>
      <c r="D41" s="162"/>
      <c r="E41" s="645"/>
      <c r="F41" s="730"/>
      <c r="G41" s="730"/>
      <c r="H41" s="420"/>
      <c r="I41" s="685"/>
      <c r="J41" s="633"/>
      <c r="K41" s="688"/>
    </row>
    <row r="42" spans="1:11" ht="20.1" customHeight="1">
      <c r="A42" s="115"/>
      <c r="B42" s="134" t="s">
        <v>122</v>
      </c>
      <c r="C42" s="582" t="str">
        <f t="shared" si="0"/>
        <v xml:space="preserve"> </v>
      </c>
      <c r="D42" s="162"/>
      <c r="E42" s="645"/>
      <c r="F42" s="730"/>
      <c r="G42" s="730"/>
      <c r="H42" s="420"/>
      <c r="I42" s="685"/>
      <c r="J42" s="633"/>
      <c r="K42" s="688"/>
    </row>
    <row r="43" spans="1:11" ht="20.1" customHeight="1">
      <c r="A43" s="115"/>
      <c r="B43" s="134" t="s">
        <v>123</v>
      </c>
      <c r="C43" s="582" t="str">
        <f t="shared" si="0"/>
        <v xml:space="preserve"> </v>
      </c>
      <c r="D43" s="162"/>
      <c r="E43" s="645"/>
      <c r="F43" s="730"/>
      <c r="G43" s="730"/>
      <c r="H43" s="420"/>
      <c r="I43" s="685"/>
      <c r="J43" s="633"/>
      <c r="K43" s="688"/>
    </row>
    <row r="44" spans="1:11" ht="20.1" customHeight="1">
      <c r="A44" s="115"/>
      <c r="B44" s="134" t="s">
        <v>124</v>
      </c>
      <c r="C44" s="582" t="str">
        <f>IF(ISBLANK($C24)," ",$C24)</f>
        <v xml:space="preserve"> </v>
      </c>
      <c r="D44" s="162"/>
      <c r="E44" s="645"/>
      <c r="F44" s="730"/>
      <c r="G44" s="730"/>
      <c r="H44" s="420"/>
      <c r="I44" s="685"/>
      <c r="J44" s="633"/>
      <c r="K44" s="688"/>
    </row>
    <row r="45" spans="1:11" ht="20.1" customHeight="1">
      <c r="A45" s="115"/>
      <c r="B45" s="138" t="s">
        <v>125</v>
      </c>
      <c r="C45" s="582" t="str">
        <f t="shared" si="0"/>
        <v xml:space="preserve"> </v>
      </c>
      <c r="D45" s="162"/>
      <c r="E45" s="645"/>
      <c r="F45" s="730"/>
      <c r="G45" s="730"/>
      <c r="H45" s="420"/>
      <c r="I45" s="685"/>
      <c r="J45" s="633"/>
      <c r="K45" s="688"/>
    </row>
    <row r="46" spans="1:137" s="93" customFormat="1" ht="15">
      <c r="A46" s="194"/>
      <c r="B46" s="195"/>
      <c r="C46" s="196"/>
      <c r="D46" s="196"/>
      <c r="E46" s="197"/>
      <c r="F46" s="197"/>
      <c r="G46" s="198"/>
      <c r="H46" s="199"/>
      <c r="I46" s="200"/>
      <c r="J46" s="198"/>
      <c r="K46" s="201"/>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row>
  </sheetData>
  <sheetProtection algorithmName="SHA-512" hashValue="aUJiYqpAi78P98lJzO2NfjptxruXNhxhJ52/yGdoy0ck7UCs8iblPRwxqZLxizicsbtqllNlzra5I5tiLH0exw==" saltValue="dSZ/5a1cP/OftmORvzMzvA==" spinCount="100000" sheet="1" objects="1" scenarios="1" formatCells="0" formatColumns="0" formatRows="0"/>
  <mergeCells count="20">
    <mergeCell ref="G11:G25"/>
    <mergeCell ref="F29:G29"/>
    <mergeCell ref="E11:E25"/>
    <mergeCell ref="F43:G43"/>
    <mergeCell ref="F44:G44"/>
    <mergeCell ref="F45:G45"/>
    <mergeCell ref="C27:K27"/>
    <mergeCell ref="F38:G38"/>
    <mergeCell ref="F39:G39"/>
    <mergeCell ref="F40:G40"/>
    <mergeCell ref="F41:G41"/>
    <mergeCell ref="F42:G42"/>
    <mergeCell ref="F33:G33"/>
    <mergeCell ref="F34:G34"/>
    <mergeCell ref="F35:G35"/>
    <mergeCell ref="F36:G36"/>
    <mergeCell ref="F37:G37"/>
    <mergeCell ref="F30:G30"/>
    <mergeCell ref="F31:G31"/>
    <mergeCell ref="F32:G32"/>
  </mergeCells>
  <printOptions/>
  <pageMargins left="0.7" right="0.7" top="0.75" bottom="0.75" header="0.3" footer="0.3"/>
  <pageSetup fitToHeight="0" fitToWidth="1" horizontalDpi="600" verticalDpi="600" orientation="landscape" paperSize="5" scale="3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E4B08-2A96-4C22-9989-2F4D8E810348}">
  <sheetPr>
    <pageSetUpPr fitToPage="1"/>
  </sheetPr>
  <dimension ref="A1:EZ41"/>
  <sheetViews>
    <sheetView showZeros="0" zoomScale="80" zoomScaleNormal="80" workbookViewId="0" topLeftCell="A1">
      <pane ySplit="1" topLeftCell="A2" activePane="bottomLeft" state="frozen"/>
      <selection pane="topLeft" activeCell="J25" sqref="J25"/>
      <selection pane="bottomLeft" activeCell="I32" sqref="I32"/>
    </sheetView>
  </sheetViews>
  <sheetFormatPr defaultColWidth="9.00390625" defaultRowHeight="15"/>
  <cols>
    <col min="1" max="1" width="5.7109375" style="100" customWidth="1"/>
    <col min="2" max="2" width="39.28125" style="94" customWidth="1"/>
    <col min="3" max="3" width="20.7109375" style="94" customWidth="1"/>
    <col min="4" max="4" width="5.7109375" style="558" hidden="1" customWidth="1"/>
    <col min="5" max="5" width="20.7109375" style="94" customWidth="1"/>
    <col min="6" max="6" width="5.7109375" style="558" hidden="1" customWidth="1"/>
    <col min="7" max="7" width="20.7109375" style="94" customWidth="1"/>
    <col min="8" max="8" width="5.7109375" style="558" hidden="1" customWidth="1"/>
    <col min="9" max="9" width="20.7109375" style="94" customWidth="1"/>
    <col min="10" max="10" width="5.7109375" style="558" hidden="1" customWidth="1"/>
    <col min="11" max="11" width="20.7109375" style="94" customWidth="1"/>
    <col min="12" max="12" width="5.7109375" style="558" hidden="1" customWidth="1"/>
    <col min="13" max="13" width="20.7109375" style="94" customWidth="1"/>
    <col min="14" max="14" width="5.7109375" style="558" hidden="1" customWidth="1"/>
    <col min="15" max="15" width="20.7109375" style="94" customWidth="1"/>
    <col min="16" max="16" width="5.7109375" style="558" hidden="1" customWidth="1"/>
    <col min="17" max="17" width="20.7109375" style="94" customWidth="1"/>
    <col min="18" max="18" width="5.7109375" style="558" hidden="1" customWidth="1"/>
    <col min="19" max="19" width="20.7109375" style="94" customWidth="1"/>
    <col min="20" max="20" width="5.7109375" style="558" hidden="1" customWidth="1"/>
    <col min="21" max="21" width="20.7109375" style="94" customWidth="1"/>
    <col min="22" max="22" width="5.7109375" style="558" hidden="1" customWidth="1"/>
    <col min="23" max="23" width="50.7109375" style="127" customWidth="1"/>
    <col min="24" max="24" width="40.7109375" style="592" customWidth="1"/>
    <col min="25" max="25" width="18.7109375" style="127" customWidth="1"/>
    <col min="26" max="26" width="40.7109375" style="595" customWidth="1"/>
    <col min="27" max="27" width="50.7109375" style="8" customWidth="1"/>
    <col min="28" max="30" width="35.7109375" style="126" customWidth="1"/>
    <col min="31" max="156" width="9.00390625" style="28" customWidth="1"/>
    <col min="157" max="16384" width="9.00390625" style="8" customWidth="1"/>
  </cols>
  <sheetData>
    <row r="1" spans="1:156" s="231" customFormat="1" ht="15">
      <c r="A1" s="596"/>
      <c r="B1" s="151" t="s">
        <v>49</v>
      </c>
      <c r="C1" s="151" t="s">
        <v>51</v>
      </c>
      <c r="D1" s="550"/>
      <c r="E1" s="151"/>
      <c r="F1" s="550"/>
      <c r="G1" s="151"/>
      <c r="H1" s="550"/>
      <c r="I1" s="151"/>
      <c r="J1" s="550"/>
      <c r="K1" s="151"/>
      <c r="L1" s="550"/>
      <c r="M1" s="151"/>
      <c r="N1" s="550"/>
      <c r="O1" s="151"/>
      <c r="P1" s="550"/>
      <c r="Q1" s="151"/>
      <c r="R1" s="550"/>
      <c r="S1" s="151"/>
      <c r="T1" s="550"/>
      <c r="U1" s="151"/>
      <c r="V1" s="550"/>
      <c r="W1" s="242" t="s">
        <v>217</v>
      </c>
      <c r="X1" s="242" t="s">
        <v>52</v>
      </c>
      <c r="Y1" s="242" t="s">
        <v>53</v>
      </c>
      <c r="Z1" s="242" t="s">
        <v>216</v>
      </c>
      <c r="AA1" s="597" t="s">
        <v>105</v>
      </c>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c r="EJ1" s="261"/>
      <c r="EK1" s="261"/>
      <c r="EL1" s="261"/>
      <c r="EM1" s="261"/>
      <c r="EN1" s="261"/>
      <c r="EO1" s="261"/>
      <c r="EP1" s="261"/>
      <c r="EQ1" s="261"/>
      <c r="ER1" s="261"/>
      <c r="ES1" s="261"/>
      <c r="ET1" s="261"/>
      <c r="EU1" s="261"/>
      <c r="EV1" s="261"/>
      <c r="EW1" s="261"/>
      <c r="EX1" s="261"/>
      <c r="EY1" s="261"/>
      <c r="EZ1" s="261"/>
    </row>
    <row r="2" spans="1:156" s="457" customFormat="1" ht="15">
      <c r="A2" s="598"/>
      <c r="B2" s="590"/>
      <c r="C2" s="599"/>
      <c r="D2" s="551"/>
      <c r="E2" s="599"/>
      <c r="F2" s="551"/>
      <c r="G2" s="599"/>
      <c r="H2" s="551"/>
      <c r="I2" s="599"/>
      <c r="J2" s="551"/>
      <c r="K2" s="599"/>
      <c r="L2" s="551"/>
      <c r="M2" s="599"/>
      <c r="N2" s="551"/>
      <c r="O2" s="599"/>
      <c r="P2" s="551"/>
      <c r="Q2" s="599"/>
      <c r="R2" s="551"/>
      <c r="S2" s="599"/>
      <c r="T2" s="551"/>
      <c r="U2" s="599"/>
      <c r="V2" s="551"/>
      <c r="W2" s="590"/>
      <c r="X2" s="590"/>
      <c r="Y2" s="590"/>
      <c r="Z2" s="593"/>
      <c r="AA2" s="60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c r="CG2" s="260"/>
      <c r="CH2" s="260"/>
      <c r="CI2" s="260"/>
      <c r="CJ2" s="260"/>
      <c r="CK2" s="260"/>
      <c r="CL2" s="260"/>
      <c r="CM2" s="260"/>
      <c r="CN2" s="260"/>
      <c r="CO2" s="260"/>
      <c r="CP2" s="260"/>
      <c r="CQ2" s="260"/>
      <c r="CR2" s="260"/>
      <c r="CS2" s="260"/>
      <c r="CT2" s="260"/>
      <c r="CU2" s="260"/>
      <c r="CV2" s="260"/>
      <c r="CW2" s="260"/>
      <c r="CX2" s="260"/>
      <c r="CY2" s="260"/>
      <c r="CZ2" s="260"/>
      <c r="DA2" s="260"/>
      <c r="DB2" s="260"/>
      <c r="DC2" s="260"/>
      <c r="DD2" s="260"/>
      <c r="DE2" s="260"/>
      <c r="DF2" s="260"/>
      <c r="DG2" s="260"/>
      <c r="DH2" s="260"/>
      <c r="DI2" s="260"/>
      <c r="DJ2" s="260"/>
      <c r="DK2" s="260"/>
      <c r="DL2" s="260"/>
      <c r="DM2" s="260"/>
      <c r="DN2" s="260"/>
      <c r="DO2" s="260"/>
      <c r="DP2" s="260"/>
      <c r="DQ2" s="260"/>
      <c r="DR2" s="260"/>
      <c r="DS2" s="260"/>
      <c r="DT2" s="260"/>
      <c r="DU2" s="260"/>
      <c r="DV2" s="260"/>
      <c r="DW2" s="260"/>
      <c r="DX2" s="260"/>
      <c r="DY2" s="260"/>
      <c r="DZ2" s="260"/>
      <c r="EA2" s="260"/>
      <c r="EB2" s="260"/>
      <c r="EC2" s="260"/>
      <c r="ED2" s="260"/>
      <c r="EE2" s="260"/>
      <c r="EF2" s="260"/>
      <c r="EG2" s="260"/>
      <c r="EH2" s="260"/>
      <c r="EI2" s="260"/>
      <c r="EJ2" s="260"/>
      <c r="EK2" s="260"/>
      <c r="EL2" s="260"/>
      <c r="EM2" s="260"/>
      <c r="EN2" s="260"/>
      <c r="EO2" s="260"/>
      <c r="EP2" s="260"/>
      <c r="EQ2" s="260"/>
      <c r="ER2" s="260"/>
      <c r="ES2" s="260"/>
      <c r="ET2" s="260"/>
      <c r="EU2" s="260"/>
      <c r="EV2" s="260"/>
      <c r="EW2" s="260"/>
      <c r="EX2" s="260"/>
      <c r="EY2" s="260"/>
      <c r="EZ2" s="260"/>
    </row>
    <row r="3" spans="1:156" s="457" customFormat="1" ht="15">
      <c r="A3" s="128">
        <v>3</v>
      </c>
      <c r="B3" s="129" t="s">
        <v>305</v>
      </c>
      <c r="C3" s="601"/>
      <c r="D3" s="552"/>
      <c r="E3" s="591"/>
      <c r="F3" s="552"/>
      <c r="G3" s="591"/>
      <c r="H3" s="552"/>
      <c r="I3" s="591"/>
      <c r="J3" s="552"/>
      <c r="K3" s="591"/>
      <c r="L3" s="552"/>
      <c r="M3" s="591"/>
      <c r="N3" s="552"/>
      <c r="O3" s="591"/>
      <c r="P3" s="552"/>
      <c r="Q3" s="591"/>
      <c r="R3" s="552"/>
      <c r="S3" s="591"/>
      <c r="T3" s="552"/>
      <c r="U3" s="591"/>
      <c r="V3" s="552"/>
      <c r="W3" s="591"/>
      <c r="X3" s="591"/>
      <c r="Y3" s="591"/>
      <c r="Z3" s="591"/>
      <c r="AA3" s="602"/>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c r="DV3" s="260"/>
      <c r="DW3" s="260"/>
      <c r="DX3" s="260"/>
      <c r="DY3" s="260"/>
      <c r="DZ3" s="260"/>
      <c r="EA3" s="260"/>
      <c r="EB3" s="260"/>
      <c r="EC3" s="260"/>
      <c r="ED3" s="260"/>
      <c r="EE3" s="260"/>
      <c r="EF3" s="260"/>
      <c r="EG3" s="260"/>
      <c r="EH3" s="260"/>
      <c r="EI3" s="260"/>
      <c r="EJ3" s="260"/>
      <c r="EK3" s="260"/>
      <c r="EL3" s="260"/>
      <c r="EM3" s="260"/>
      <c r="EN3" s="260"/>
      <c r="EO3" s="260"/>
      <c r="EP3" s="260"/>
      <c r="EQ3" s="260"/>
      <c r="ER3" s="260"/>
      <c r="ES3" s="260"/>
      <c r="ET3" s="260"/>
      <c r="EU3" s="260"/>
      <c r="EV3" s="260"/>
      <c r="EW3" s="260"/>
      <c r="EX3" s="260"/>
      <c r="EY3" s="260"/>
      <c r="EZ3" s="260"/>
    </row>
    <row r="4" spans="1:156" s="93" customFormat="1" ht="6" customHeight="1">
      <c r="A4" s="130"/>
      <c r="B4" s="131"/>
      <c r="C4" s="166"/>
      <c r="D4" s="553"/>
      <c r="E4" s="166"/>
      <c r="F4" s="553"/>
      <c r="G4" s="166"/>
      <c r="H4" s="553"/>
      <c r="I4" s="166"/>
      <c r="J4" s="553"/>
      <c r="K4" s="166"/>
      <c r="L4" s="553"/>
      <c r="M4" s="166"/>
      <c r="N4" s="553"/>
      <c r="O4" s="166"/>
      <c r="P4" s="553"/>
      <c r="Q4" s="166"/>
      <c r="R4" s="553"/>
      <c r="S4" s="166"/>
      <c r="T4" s="553"/>
      <c r="U4" s="166"/>
      <c r="V4" s="553"/>
      <c r="W4" s="166"/>
      <c r="X4" s="154"/>
      <c r="Y4" s="176"/>
      <c r="Z4" s="155"/>
      <c r="AA4" s="169"/>
      <c r="AB4" s="236"/>
      <c r="AC4" s="236"/>
      <c r="AD4" s="236"/>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row>
    <row r="5" spans="1:27" ht="15">
      <c r="A5" s="128" t="s">
        <v>128</v>
      </c>
      <c r="B5" s="234" t="s">
        <v>535</v>
      </c>
      <c r="C5" s="117"/>
      <c r="D5" s="554"/>
      <c r="E5" s="117"/>
      <c r="F5" s="554"/>
      <c r="G5" s="117"/>
      <c r="H5" s="554"/>
      <c r="I5" s="117"/>
      <c r="J5" s="554"/>
      <c r="K5" s="117"/>
      <c r="L5" s="554"/>
      <c r="M5" s="117"/>
      <c r="N5" s="554"/>
      <c r="O5" s="117"/>
      <c r="P5" s="554"/>
      <c r="Q5" s="117"/>
      <c r="R5" s="554"/>
      <c r="S5" s="117"/>
      <c r="T5" s="554"/>
      <c r="U5" s="117"/>
      <c r="V5" s="554"/>
      <c r="W5" s="232"/>
      <c r="X5" s="119"/>
      <c r="Y5" s="241"/>
      <c r="Z5" s="124"/>
      <c r="AA5" s="168"/>
    </row>
    <row r="6" spans="1:156" s="22" customFormat="1" ht="39.95" customHeight="1">
      <c r="A6" s="233"/>
      <c r="B6" s="234"/>
      <c r="C6" s="125" t="s">
        <v>168</v>
      </c>
      <c r="D6" s="333"/>
      <c r="E6" s="125" t="s">
        <v>169</v>
      </c>
      <c r="F6" s="333"/>
      <c r="G6" s="125" t="s">
        <v>170</v>
      </c>
      <c r="H6" s="333"/>
      <c r="I6" s="125" t="s">
        <v>306</v>
      </c>
      <c r="J6" s="333"/>
      <c r="K6" s="125" t="s">
        <v>307</v>
      </c>
      <c r="L6" s="333"/>
      <c r="M6" s="125" t="s">
        <v>308</v>
      </c>
      <c r="N6" s="333"/>
      <c r="O6" s="125" t="s">
        <v>309</v>
      </c>
      <c r="P6" s="333"/>
      <c r="Q6" s="125" t="s">
        <v>310</v>
      </c>
      <c r="R6" s="333"/>
      <c r="S6" s="125" t="s">
        <v>530</v>
      </c>
      <c r="T6" s="333"/>
      <c r="U6" s="125" t="s">
        <v>530</v>
      </c>
      <c r="V6" s="333"/>
      <c r="W6" s="645"/>
      <c r="X6" s="567"/>
      <c r="Y6" s="648"/>
      <c r="Z6" s="473"/>
      <c r="AA6" s="649"/>
      <c r="AB6" s="237"/>
      <c r="AC6" s="237"/>
      <c r="AD6" s="237"/>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row>
    <row r="7" spans="1:156" s="22" customFormat="1" ht="99.95" customHeight="1">
      <c r="A7" s="563" t="s">
        <v>199</v>
      </c>
      <c r="B7" s="216" t="s">
        <v>536</v>
      </c>
      <c r="C7" s="180"/>
      <c r="D7" s="469"/>
      <c r="E7" s="180"/>
      <c r="F7" s="469"/>
      <c r="G7" s="180"/>
      <c r="H7" s="469"/>
      <c r="I7" s="180"/>
      <c r="J7" s="469"/>
      <c r="K7" s="180"/>
      <c r="L7" s="469"/>
      <c r="M7" s="180"/>
      <c r="N7" s="469"/>
      <c r="O7" s="180"/>
      <c r="P7" s="469"/>
      <c r="Q7" s="180"/>
      <c r="R7" s="469"/>
      <c r="S7" s="180"/>
      <c r="T7" s="469"/>
      <c r="U7" s="180"/>
      <c r="V7" s="555"/>
      <c r="W7" s="645"/>
      <c r="X7" s="473" t="s">
        <v>624</v>
      </c>
      <c r="Y7" s="641"/>
      <c r="Z7" s="757" t="s">
        <v>625</v>
      </c>
      <c r="AA7" s="235"/>
      <c r="AB7" s="237"/>
      <c r="AC7" s="237"/>
      <c r="AD7" s="237"/>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row>
    <row r="8" spans="1:27" ht="80.1" customHeight="1">
      <c r="A8" s="563" t="s">
        <v>200</v>
      </c>
      <c r="B8" s="216" t="s">
        <v>706</v>
      </c>
      <c r="C8" s="474"/>
      <c r="D8" s="471"/>
      <c r="E8" s="549"/>
      <c r="F8" s="471"/>
      <c r="G8" s="549"/>
      <c r="H8" s="471"/>
      <c r="I8" s="549"/>
      <c r="J8" s="471"/>
      <c r="K8" s="549"/>
      <c r="L8" s="471"/>
      <c r="M8" s="549"/>
      <c r="N8" s="471"/>
      <c r="O8" s="549"/>
      <c r="P8" s="471"/>
      <c r="Q8" s="549"/>
      <c r="R8" s="471"/>
      <c r="S8" s="549"/>
      <c r="T8" s="471"/>
      <c r="U8" s="549"/>
      <c r="V8" s="556" t="s">
        <v>162</v>
      </c>
      <c r="W8" s="645"/>
      <c r="X8" s="473" t="s">
        <v>707</v>
      </c>
      <c r="Y8" s="641"/>
      <c r="Z8" s="758"/>
      <c r="AA8" s="168"/>
    </row>
    <row r="9" spans="1:120" s="92" customFormat="1" ht="3" customHeight="1">
      <c r="A9" s="564"/>
      <c r="B9" s="560"/>
      <c r="C9" s="588"/>
      <c r="D9" s="164"/>
      <c r="E9" s="179"/>
      <c r="F9" s="179"/>
      <c r="G9" s="179"/>
      <c r="H9" s="179"/>
      <c r="I9" s="179"/>
      <c r="J9" s="179"/>
      <c r="K9" s="179"/>
      <c r="L9" s="179"/>
      <c r="M9" s="179"/>
      <c r="N9" s="179"/>
      <c r="O9" s="179"/>
      <c r="P9" s="179"/>
      <c r="Q9" s="179"/>
      <c r="R9" s="179"/>
      <c r="S9" s="179"/>
      <c r="T9" s="179"/>
      <c r="U9" s="179"/>
      <c r="V9" s="179"/>
      <c r="W9" s="646"/>
      <c r="X9" s="157"/>
      <c r="Y9" s="644"/>
      <c r="Z9" s="157"/>
      <c r="AA9" s="559"/>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row>
    <row r="10" spans="1:27" ht="45">
      <c r="A10" s="618" t="s">
        <v>201</v>
      </c>
      <c r="B10" s="216" t="s">
        <v>311</v>
      </c>
      <c r="C10" s="549" t="s">
        <v>588</v>
      </c>
      <c r="D10" s="333">
        <f>IF(C10="Ongoing",5,IF(C10="Multiple times/year",4,IF(C10="Annually",3,IF(C10="Less often than every two years",2,1))))</f>
        <v>2</v>
      </c>
      <c r="E10" s="589" t="s">
        <v>544</v>
      </c>
      <c r="F10" s="333">
        <f>IF(E10="Ongoing",5,IF(E10="Multiple times/year",4,IF(E10="Annually",3,IF(E10="Less often than every two years",2,1))))</f>
        <v>3</v>
      </c>
      <c r="G10" s="589" t="s">
        <v>588</v>
      </c>
      <c r="H10" s="333">
        <f>IF(G10="Ongoing",5,IF(G10="Multiple times/year",4,IF(G10="Annually",3,IF(G10="Every two years",2,1))))</f>
        <v>1</v>
      </c>
      <c r="I10" s="589" t="s">
        <v>545</v>
      </c>
      <c r="J10" s="333">
        <f>IF(I10="Ongoing",5,IF(I10="Multiple times/year",4,IF(I10="Annually",3,IF(I10="Every two years",2,1))))</f>
        <v>2</v>
      </c>
      <c r="K10" s="589" t="s">
        <v>545</v>
      </c>
      <c r="L10" s="333">
        <f>IF(K10="Ongoing",5,IF(K10="Multiple times/year",4,IF(K10="Annually",3,IF(K10="Every two years",2,1))))</f>
        <v>2</v>
      </c>
      <c r="M10" s="589" t="s">
        <v>545</v>
      </c>
      <c r="N10" s="333">
        <f>IF(M10="Ongoing",5,IF(M10="Multiple times/year",4,IF(M10="Annually",3,IF(M10="Every two years",2,1))))</f>
        <v>2</v>
      </c>
      <c r="O10" s="589" t="s">
        <v>545</v>
      </c>
      <c r="P10" s="333">
        <f>IF(O10="Ongoing",5,IF(O10="Multiple times/year",4,IF(O10="Annually",3,IF(O10="Every two years",2,1))))</f>
        <v>2</v>
      </c>
      <c r="Q10" s="589" t="s">
        <v>545</v>
      </c>
      <c r="R10" s="333">
        <f>IF(Q10="Ongoing",5,IF(Q10="Multiple times/year",4,IF(Q10="Annually",3,IF(Q10="Every two years",2,1))))</f>
        <v>2</v>
      </c>
      <c r="S10" s="589" t="s">
        <v>545</v>
      </c>
      <c r="T10" s="333">
        <f>IF(S10="Ongoing",5,IF(S10="Multiple times/year",4,IF(S10="Annually",3,IF(S10="Every two years",2,1))))</f>
        <v>2</v>
      </c>
      <c r="U10" s="589" t="s">
        <v>542</v>
      </c>
      <c r="V10" s="333">
        <f>IF(U10="Ongoing",5,IF(U10="Multiple times/year",4,IF(U10="Annually",3,IF(U10="Every two years",2,1))))</f>
        <v>5</v>
      </c>
      <c r="W10" s="650"/>
      <c r="X10" s="473" t="s">
        <v>590</v>
      </c>
      <c r="Y10" s="641"/>
      <c r="Z10" s="153"/>
      <c r="AA10" s="168"/>
    </row>
    <row r="11" spans="1:27" ht="60" customHeight="1">
      <c r="A11" s="563" t="s">
        <v>202</v>
      </c>
      <c r="B11" s="216" t="s">
        <v>55</v>
      </c>
      <c r="C11" s="589" t="s">
        <v>550</v>
      </c>
      <c r="D11" s="333">
        <f>IF(C11="Catastrophic",5,IF(C11="Major",4,IF(C11="Moderate",3,IF(C11="Minor",2,1))))</f>
        <v>5</v>
      </c>
      <c r="E11" s="589" t="s">
        <v>549</v>
      </c>
      <c r="F11" s="333">
        <f>IF(E11="Catastrophic",5,IF(E11="Major",4,IF(E11="Moderate",3,IF(E11="Minor",2,1))))</f>
        <v>4</v>
      </c>
      <c r="G11" s="589" t="s">
        <v>549</v>
      </c>
      <c r="H11" s="333">
        <f>IF(G11="Catastrophic",5,IF(G11="Major",4,IF(G11="Moderate",3,IF(G11="Minor",2,1))))</f>
        <v>4</v>
      </c>
      <c r="I11" s="589" t="s">
        <v>549</v>
      </c>
      <c r="J11" s="333">
        <f>IF(I11="Catastrophic",5,IF(I11="Major",4,IF(I11="Moderate",3,IF(I11="Minor",2,1))))</f>
        <v>4</v>
      </c>
      <c r="K11" s="589" t="s">
        <v>549</v>
      </c>
      <c r="L11" s="333">
        <f>IF(K11="Catastrophic",5,IF(K11="Major",4,IF(K11="Moderate",3,IF(K11="Minor",2,1))))</f>
        <v>4</v>
      </c>
      <c r="M11" s="589" t="s">
        <v>546</v>
      </c>
      <c r="N11" s="333">
        <f>IF(M11="Catastrophic",5,IF(M11="Major",4,IF(M11="Moderate",3,IF(M11="Minor",2,1))))</f>
        <v>1</v>
      </c>
      <c r="O11" s="589" t="s">
        <v>546</v>
      </c>
      <c r="P11" s="333">
        <f>IF(O11="Catastrophic",5,IF(O11="Major",4,IF(O11="Moderate",3,IF(O11="Minor",2,1))))</f>
        <v>1</v>
      </c>
      <c r="Q11" s="589" t="s">
        <v>546</v>
      </c>
      <c r="R11" s="333">
        <f>IF(Q11="Catastrophic",5,IF(Q11="Major",4,IF(Q11="Moderate",3,IF(Q11="Minor",2,1))))</f>
        <v>1</v>
      </c>
      <c r="S11" s="589" t="s">
        <v>549</v>
      </c>
      <c r="T11" s="333">
        <f>IF(S11="Catastrophic",5,IF(S11="Major",4,IF(S11="Moderate",3,IF(S11="Minor",2,1))))</f>
        <v>4</v>
      </c>
      <c r="U11" s="589" t="s">
        <v>549</v>
      </c>
      <c r="V11" s="605">
        <f>IF(U11="Catastrophic",5,IF(U11="Major",4,IF(U11="Moderate",3,IF(U11="Minor",2,1))))</f>
        <v>4</v>
      </c>
      <c r="W11" s="650"/>
      <c r="X11" s="473" t="s">
        <v>589</v>
      </c>
      <c r="Y11" s="641"/>
      <c r="Z11" s="594" t="s">
        <v>708</v>
      </c>
      <c r="AA11" s="168"/>
    </row>
    <row r="12" spans="1:27" ht="75">
      <c r="A12" s="619" t="s">
        <v>203</v>
      </c>
      <c r="B12" s="561" t="s">
        <v>620</v>
      </c>
      <c r="C12" s="589" t="s">
        <v>557</v>
      </c>
      <c r="D12" s="333">
        <f>IF(C12="Years",5,IF(C12="Months",4,IF(C12="Weeks",3,IF(C12="Days",2,1))))</f>
        <v>5</v>
      </c>
      <c r="E12" s="589" t="s">
        <v>552</v>
      </c>
      <c r="F12" s="333">
        <f>IF(E12="Years",5,IF(E12="Months",4,IF(E12="Weeks",3,IF(E12="Days",2,1))))</f>
        <v>2</v>
      </c>
      <c r="G12" s="589" t="s">
        <v>556</v>
      </c>
      <c r="H12" s="333">
        <f>IF(G12="Years",5,IF(G12="Months",4,IF(G12="Weeks",3,IF(G12="Days",2,1))))</f>
        <v>4</v>
      </c>
      <c r="I12" s="589" t="s">
        <v>561</v>
      </c>
      <c r="J12" s="333">
        <f>IF(I12="Years",5,IF(I12="Months",4,IF(I12="Weeks",3,IF(I12="Days",2,1))))</f>
        <v>1</v>
      </c>
      <c r="K12" s="589" t="s">
        <v>561</v>
      </c>
      <c r="L12" s="333">
        <f>IF(K12="Years",5,IF(K12="Months",4,IF(K12="Weeks",3,IF(K12="Days",2,1))))</f>
        <v>1</v>
      </c>
      <c r="M12" s="589" t="s">
        <v>557</v>
      </c>
      <c r="N12" s="333">
        <f>IF(M12="Years",5,IF(M12="Months",4,IF(M12="Weeks",3,IF(M12="Days",2,1))))</f>
        <v>5</v>
      </c>
      <c r="O12" s="589" t="s">
        <v>561</v>
      </c>
      <c r="P12" s="333">
        <f>IF(O12="Years",5,IF(O12="Months",4,IF(O12="Weeks",3,IF(O12="Days",2,1))))</f>
        <v>1</v>
      </c>
      <c r="Q12" s="589" t="s">
        <v>556</v>
      </c>
      <c r="R12" s="333">
        <f>IF(Q12="Years",5,IF(Q12="Months",4,IF(Q12="Weeks",3,IF(Q12="Days",2,1))))</f>
        <v>4</v>
      </c>
      <c r="S12" s="589" t="s">
        <v>555</v>
      </c>
      <c r="T12" s="333">
        <f>IF(S12="Years",5,IF(S12="Months",4,IF(S12="Weeks",3,IF(S12="Days",2,1))))</f>
        <v>3</v>
      </c>
      <c r="U12" s="589" t="s">
        <v>555</v>
      </c>
      <c r="V12" s="605">
        <f>IF(U12="Years",5,IF(U12="Months",4,IF(U12="Weeks",3,IF(U12="Days",2,1))))</f>
        <v>3</v>
      </c>
      <c r="W12" s="650"/>
      <c r="X12" s="473" t="s">
        <v>591</v>
      </c>
      <c r="Y12" s="641"/>
      <c r="Z12" s="594" t="s">
        <v>626</v>
      </c>
      <c r="AA12" s="168"/>
    </row>
    <row r="13" spans="1:27" ht="120" customHeight="1">
      <c r="A13" s="563" t="s">
        <v>204</v>
      </c>
      <c r="B13" s="216" t="s">
        <v>621</v>
      </c>
      <c r="C13" s="589" t="s">
        <v>565</v>
      </c>
      <c r="D13" s="333">
        <f>IF(C13="High",5,IF(C13="Medium",3,1))</f>
        <v>5</v>
      </c>
      <c r="E13" s="589" t="s">
        <v>565</v>
      </c>
      <c r="F13" s="333">
        <f>IF(E13="High",5,IF(E13="Medium",3,1))</f>
        <v>5</v>
      </c>
      <c r="G13" s="589" t="s">
        <v>558</v>
      </c>
      <c r="H13" s="333">
        <f>IF(G13="High",5,IF(G13="Medium",3,1))</f>
        <v>3</v>
      </c>
      <c r="I13" s="589" t="s">
        <v>559</v>
      </c>
      <c r="J13" s="333">
        <f>IF(I13="High",5,IF(I13="Medium",3,1))</f>
        <v>1</v>
      </c>
      <c r="K13" s="589" t="s">
        <v>558</v>
      </c>
      <c r="L13" s="333">
        <f>IF(K13="High",5,IF(K13="Medium",3,1))</f>
        <v>3</v>
      </c>
      <c r="M13" s="589" t="s">
        <v>558</v>
      </c>
      <c r="N13" s="333">
        <f>IF(M13="High",5,IF(M13="Medium",3,1))</f>
        <v>3</v>
      </c>
      <c r="O13" s="589" t="s">
        <v>559</v>
      </c>
      <c r="P13" s="333">
        <f>IF(O13="High",5,IF(O13="Medium",3,1))</f>
        <v>1</v>
      </c>
      <c r="Q13" s="589" t="s">
        <v>565</v>
      </c>
      <c r="R13" s="333">
        <f>IF(Q13="High",5,IF(Q13="Medium",3,1))</f>
        <v>5</v>
      </c>
      <c r="S13" s="589" t="s">
        <v>565</v>
      </c>
      <c r="T13" s="333">
        <f>IF(S13="High",5,IF(S13="Medium",3,1))</f>
        <v>5</v>
      </c>
      <c r="U13" s="589" t="s">
        <v>559</v>
      </c>
      <c r="V13" s="605">
        <f>IF(U13="High",5,IF(U13="Medium",3,1))</f>
        <v>1</v>
      </c>
      <c r="W13" s="650"/>
      <c r="X13" s="473" t="s">
        <v>313</v>
      </c>
      <c r="Y13" s="641"/>
      <c r="Z13" s="473" t="s">
        <v>627</v>
      </c>
      <c r="AA13" s="168"/>
    </row>
    <row r="14" spans="1:27" ht="105">
      <c r="A14" s="563" t="s">
        <v>205</v>
      </c>
      <c r="B14" s="216" t="s">
        <v>24</v>
      </c>
      <c r="C14" s="589" t="s">
        <v>566</v>
      </c>
      <c r="D14" s="716">
        <f>IF(C14="Greater than regional",2.5,IF(C14="Regional",2,IF(C14="Municipality",1.5,IF(C14="Neighbourhood",1,0.5))))</f>
        <v>2</v>
      </c>
      <c r="E14" s="589" t="s">
        <v>566</v>
      </c>
      <c r="F14" s="716">
        <f>IF(E14="Greater than regional",2.5,IF(E14="Regional",2,IF(E14="Municipality",1.5,IF(E14="Neighbourhood",1,0.5))))</f>
        <v>2</v>
      </c>
      <c r="G14" s="589" t="s">
        <v>566</v>
      </c>
      <c r="H14" s="716">
        <f>IF(G14="Greater than regional",2.5,IF(G14="Regional",2,IF(G14="Municipality",1.5,IF(G14="Neighbourhood",1,0.5))))</f>
        <v>2</v>
      </c>
      <c r="I14" s="589" t="s">
        <v>563</v>
      </c>
      <c r="J14" s="716">
        <f>IF(I14="Greater than regional",2.5,IF(I14="Regional",2,IF(I14="Municipality",1.5,IF(I14="Neighbourhood",1,0.5))))</f>
        <v>1</v>
      </c>
      <c r="K14" s="589" t="s">
        <v>563</v>
      </c>
      <c r="L14" s="716">
        <f>IF(K14="Greater than regional",2.5,IF(K14="Regional",2,IF(K14="Municipality",1.5,IF(K14="Neighbourhood",1,0.5))))</f>
        <v>1</v>
      </c>
      <c r="M14" s="589" t="s">
        <v>566</v>
      </c>
      <c r="N14" s="716">
        <f>IF(M14="Greater than regional",2.5,IF(M14="Regional",2,IF(M14="Municipality",1.5,IF(M14="Neighbourhood",1,0.5))))</f>
        <v>2</v>
      </c>
      <c r="O14" s="589" t="s">
        <v>560</v>
      </c>
      <c r="P14" s="716">
        <f>IF(O14="Greater than regional",2.5,IF(O14="Regional",2,IF(O14="Municipality",1.5,IF(O14="Neighbourhood",1,0.5))))</f>
        <v>2.5</v>
      </c>
      <c r="Q14" s="589" t="s">
        <v>562</v>
      </c>
      <c r="R14" s="716">
        <f>IF(Q14="Greater than regional",2.5,IF(Q14="Regional",2,IF(Q14="Municipality",1.5,IF(Q14="Neighbourhood",1,0.5))))</f>
        <v>0.5</v>
      </c>
      <c r="S14" s="589" t="s">
        <v>566</v>
      </c>
      <c r="T14" s="716">
        <f>IF(S14="Greater than regional",2.5,IF(S14="Regional",2,IF(S14="Municipality",1.5,IF(S14="Neighbourhood",1,0.5))))</f>
        <v>2</v>
      </c>
      <c r="U14" s="589" t="s">
        <v>562</v>
      </c>
      <c r="V14" s="716">
        <f>IF(U14="Greater than regional",2.5,IF(U14="Regional",2,IF(U14="Municipality",1.5,IF(U14="Neighbourhood",1,0.5))))</f>
        <v>0.5</v>
      </c>
      <c r="W14" s="650"/>
      <c r="X14" s="473" t="s">
        <v>607</v>
      </c>
      <c r="Y14" s="641"/>
      <c r="Z14" s="473" t="s">
        <v>622</v>
      </c>
      <c r="AA14" s="168"/>
    </row>
    <row r="15" spans="1:27" ht="120">
      <c r="A15" s="563" t="s">
        <v>206</v>
      </c>
      <c r="B15" s="562" t="s">
        <v>623</v>
      </c>
      <c r="C15" s="589" t="s">
        <v>559</v>
      </c>
      <c r="D15" s="716">
        <f>IF(C15="Low",0.5,IF(C15="Medium",1.5,2.5))</f>
        <v>0.5</v>
      </c>
      <c r="E15" s="589" t="s">
        <v>559</v>
      </c>
      <c r="F15" s="716">
        <f>IF(E15="Low",0.5,IF(E15="Medium",1.5,2.5))</f>
        <v>0.5</v>
      </c>
      <c r="G15" s="589" t="s">
        <v>558</v>
      </c>
      <c r="H15" s="716">
        <f>IF(G15="Low",0.5,IF(G15="Medium",1.5,2.5))</f>
        <v>1.5</v>
      </c>
      <c r="I15" s="589" t="s">
        <v>565</v>
      </c>
      <c r="J15" s="716">
        <f>IF(I15="Low",0.5,IF(I15="Medium",1.5,2.5))</f>
        <v>2.5</v>
      </c>
      <c r="K15" s="589" t="s">
        <v>558</v>
      </c>
      <c r="L15" s="716">
        <f>IF(K15="Low",0.5,IF(K15="Medium",1.5,2.5))</f>
        <v>1.5</v>
      </c>
      <c r="M15" s="589" t="s">
        <v>558</v>
      </c>
      <c r="N15" s="716">
        <f>IF(M15="Low",0.5,IF(M15="Medium",1.5,2.5))</f>
        <v>1.5</v>
      </c>
      <c r="O15" s="589" t="s">
        <v>559</v>
      </c>
      <c r="P15" s="716">
        <f>IF(O15="Low",0.5,IF(O15="Medium",1.5,2.5))</f>
        <v>0.5</v>
      </c>
      <c r="Q15" s="589" t="s">
        <v>559</v>
      </c>
      <c r="R15" s="716">
        <f>IF(Q15="Low",0.5,IF(Q15="Medium",1.5,2.5))</f>
        <v>0.5</v>
      </c>
      <c r="S15" s="589" t="s">
        <v>558</v>
      </c>
      <c r="T15" s="716">
        <f>IF(S15="Low",0.5,IF(S15="Medium",1.5,2.5))</f>
        <v>1.5</v>
      </c>
      <c r="U15" s="589" t="s">
        <v>558</v>
      </c>
      <c r="V15" s="716">
        <f>IF(U15="Low",0.5,IF(U15="Medium",1.5,2.5))</f>
        <v>1.5</v>
      </c>
      <c r="W15" s="650"/>
      <c r="X15" s="473" t="s">
        <v>313</v>
      </c>
      <c r="Y15" s="641"/>
      <c r="Z15" s="473" t="s">
        <v>628</v>
      </c>
      <c r="AA15" s="168"/>
    </row>
    <row r="16" spans="1:27" ht="60" customHeight="1">
      <c r="A16" s="133"/>
      <c r="B16" s="468" t="s">
        <v>564</v>
      </c>
      <c r="C16" s="586">
        <f>SUM(D10:D15)</f>
        <v>19.5</v>
      </c>
      <c r="D16" s="587"/>
      <c r="E16" s="586">
        <f>SUM(F10:F15)</f>
        <v>16.5</v>
      </c>
      <c r="F16" s="587"/>
      <c r="G16" s="586">
        <f>SUM(H10:H15)</f>
        <v>15.5</v>
      </c>
      <c r="H16" s="587"/>
      <c r="I16" s="586">
        <f>SUM(J10:J15)</f>
        <v>11.5</v>
      </c>
      <c r="J16" s="587"/>
      <c r="K16" s="586">
        <f>SUM(L10:L15)</f>
        <v>12.5</v>
      </c>
      <c r="L16" s="587"/>
      <c r="M16" s="586">
        <f>SUM(N10:N15)</f>
        <v>14.5</v>
      </c>
      <c r="N16" s="587"/>
      <c r="O16" s="586">
        <f>SUM(P10:P15)</f>
        <v>8</v>
      </c>
      <c r="P16" s="587"/>
      <c r="Q16" s="586">
        <f>SUM(R10:R15)</f>
        <v>13</v>
      </c>
      <c r="R16" s="587"/>
      <c r="S16" s="586">
        <f>SUM(T10:T15)</f>
        <v>17.5</v>
      </c>
      <c r="T16" s="587"/>
      <c r="U16" s="586">
        <f>SUM(V10:V15)</f>
        <v>15</v>
      </c>
      <c r="V16" s="557"/>
      <c r="W16" s="650"/>
      <c r="X16" s="473" t="s">
        <v>711</v>
      </c>
      <c r="Y16" s="641"/>
      <c r="Z16" s="473"/>
      <c r="AA16" s="168"/>
    </row>
    <row r="17" spans="1:27" ht="39.95" customHeight="1">
      <c r="A17" s="133"/>
      <c r="B17" s="472"/>
      <c r="C17" s="470"/>
      <c r="D17" s="557"/>
      <c r="E17" s="470"/>
      <c r="F17" s="557"/>
      <c r="G17" s="470"/>
      <c r="H17" s="557"/>
      <c r="I17" s="162"/>
      <c r="J17" s="557"/>
      <c r="K17" s="162"/>
      <c r="L17" s="557"/>
      <c r="M17" s="162"/>
      <c r="N17" s="557"/>
      <c r="O17" s="162"/>
      <c r="P17" s="557"/>
      <c r="Q17" s="162"/>
      <c r="R17" s="557"/>
      <c r="S17" s="162"/>
      <c r="T17" s="557"/>
      <c r="U17" s="162"/>
      <c r="V17" s="557"/>
      <c r="W17" s="650"/>
      <c r="X17" s="119"/>
      <c r="Y17" s="641"/>
      <c r="Z17" s="153"/>
      <c r="AA17" s="168"/>
    </row>
    <row r="18" spans="1:117" s="93" customFormat="1" ht="6" customHeight="1">
      <c r="A18" s="110"/>
      <c r="B18" s="111"/>
      <c r="C18" s="112"/>
      <c r="D18" s="112"/>
      <c r="E18" s="114"/>
      <c r="F18" s="114"/>
      <c r="G18" s="114"/>
      <c r="H18" s="114"/>
      <c r="I18" s="114"/>
      <c r="J18" s="114"/>
      <c r="K18" s="114"/>
      <c r="L18" s="114"/>
      <c r="M18" s="114"/>
      <c r="N18" s="114"/>
      <c r="O18" s="114"/>
      <c r="P18" s="114"/>
      <c r="Q18" s="114"/>
      <c r="R18" s="114"/>
      <c r="S18" s="114"/>
      <c r="T18" s="114"/>
      <c r="U18" s="114"/>
      <c r="V18" s="114"/>
      <c r="W18" s="647"/>
      <c r="X18" s="155"/>
      <c r="Y18" s="226"/>
      <c r="Z18" s="155"/>
      <c r="AA18" s="193"/>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row>
    <row r="19" spans="1:27" ht="20.1" customHeight="1">
      <c r="A19" s="233" t="s">
        <v>30</v>
      </c>
      <c r="B19" s="234" t="s">
        <v>608</v>
      </c>
      <c r="C19" s="743"/>
      <c r="D19" s="744"/>
      <c r="E19" s="744"/>
      <c r="F19" s="744"/>
      <c r="G19" s="745"/>
      <c r="H19" s="554"/>
      <c r="I19" s="565" t="s">
        <v>531</v>
      </c>
      <c r="J19" s="566"/>
      <c r="K19" s="746"/>
      <c r="L19" s="746"/>
      <c r="M19" s="746"/>
      <c r="N19" s="746"/>
      <c r="O19" s="746"/>
      <c r="P19" s="746"/>
      <c r="Q19" s="746"/>
      <c r="R19" s="746"/>
      <c r="S19" s="746"/>
      <c r="T19" s="746"/>
      <c r="U19" s="747"/>
      <c r="V19" s="554"/>
      <c r="W19" s="232"/>
      <c r="X19" s="119"/>
      <c r="Y19" s="241"/>
      <c r="Z19" s="124"/>
      <c r="AA19" s="168"/>
    </row>
    <row r="20" spans="1:27" ht="39.95" customHeight="1">
      <c r="A20" s="563" t="s">
        <v>199</v>
      </c>
      <c r="B20" s="475" t="s">
        <v>615</v>
      </c>
      <c r="C20" s="752"/>
      <c r="D20" s="753"/>
      <c r="E20" s="753"/>
      <c r="F20" s="753"/>
      <c r="G20" s="754"/>
      <c r="H20" s="360"/>
      <c r="I20" s="589"/>
      <c r="J20" s="360"/>
      <c r="K20" s="748"/>
      <c r="L20" s="748"/>
      <c r="M20" s="748"/>
      <c r="N20" s="748"/>
      <c r="O20" s="748"/>
      <c r="P20" s="748"/>
      <c r="Q20" s="748"/>
      <c r="R20" s="748"/>
      <c r="S20" s="748"/>
      <c r="T20" s="748"/>
      <c r="U20" s="749"/>
      <c r="V20" s="360"/>
      <c r="W20" s="568"/>
      <c r="X20" s="473" t="s">
        <v>619</v>
      </c>
      <c r="Y20" s="641"/>
      <c r="Z20" s="153"/>
      <c r="AA20" s="168"/>
    </row>
    <row r="21" spans="1:27" ht="39.95" customHeight="1">
      <c r="A21" s="563" t="s">
        <v>200</v>
      </c>
      <c r="B21" s="475" t="s">
        <v>1</v>
      </c>
      <c r="C21" s="736"/>
      <c r="D21" s="737"/>
      <c r="E21" s="737"/>
      <c r="F21" s="737"/>
      <c r="G21" s="738"/>
      <c r="H21" s="360"/>
      <c r="I21" s="755"/>
      <c r="J21" s="360"/>
      <c r="K21" s="748"/>
      <c r="L21" s="748"/>
      <c r="M21" s="748"/>
      <c r="N21" s="748"/>
      <c r="O21" s="748"/>
      <c r="P21" s="748"/>
      <c r="Q21" s="748"/>
      <c r="R21" s="748"/>
      <c r="S21" s="748"/>
      <c r="T21" s="748"/>
      <c r="U21" s="749"/>
      <c r="V21" s="360"/>
      <c r="W21" s="162"/>
      <c r="X21" s="729" t="s">
        <v>315</v>
      </c>
      <c r="Y21" s="641"/>
      <c r="Z21" s="729" t="s">
        <v>314</v>
      </c>
      <c r="AA21" s="168"/>
    </row>
    <row r="22" spans="1:27" ht="39.95" customHeight="1">
      <c r="A22" s="563" t="s">
        <v>201</v>
      </c>
      <c r="B22" s="119"/>
      <c r="C22" s="736"/>
      <c r="D22" s="737"/>
      <c r="E22" s="737"/>
      <c r="F22" s="737"/>
      <c r="G22" s="738"/>
      <c r="H22" s="360"/>
      <c r="I22" s="755"/>
      <c r="J22" s="360"/>
      <c r="K22" s="748"/>
      <c r="L22" s="748"/>
      <c r="M22" s="748"/>
      <c r="N22" s="748"/>
      <c r="O22" s="748"/>
      <c r="P22" s="748"/>
      <c r="Q22" s="748"/>
      <c r="R22" s="748"/>
      <c r="S22" s="748"/>
      <c r="T22" s="748"/>
      <c r="U22" s="749"/>
      <c r="V22" s="360"/>
      <c r="W22" s="162"/>
      <c r="X22" s="729"/>
      <c r="Y22" s="641"/>
      <c r="Z22" s="729"/>
      <c r="AA22" s="168"/>
    </row>
    <row r="23" spans="1:27" ht="39.95" customHeight="1">
      <c r="A23" s="563" t="s">
        <v>202</v>
      </c>
      <c r="B23" s="119"/>
      <c r="C23" s="736"/>
      <c r="D23" s="737"/>
      <c r="E23" s="737"/>
      <c r="F23" s="737"/>
      <c r="G23" s="738"/>
      <c r="H23" s="360"/>
      <c r="I23" s="759"/>
      <c r="J23" s="360"/>
      <c r="K23" s="760"/>
      <c r="L23" s="760"/>
      <c r="M23" s="760"/>
      <c r="N23" s="760"/>
      <c r="O23" s="760"/>
      <c r="P23" s="760"/>
      <c r="Q23" s="760"/>
      <c r="R23" s="760"/>
      <c r="S23" s="760"/>
      <c r="T23" s="760"/>
      <c r="U23" s="761"/>
      <c r="V23" s="360"/>
      <c r="W23" s="162"/>
      <c r="X23" s="729"/>
      <c r="Y23" s="641"/>
      <c r="Z23" s="729"/>
      <c r="AA23" s="168"/>
    </row>
    <row r="24" spans="1:117" s="93" customFormat="1" ht="6" customHeight="1">
      <c r="A24" s="110"/>
      <c r="B24" s="111"/>
      <c r="C24" s="112"/>
      <c r="D24" s="112"/>
      <c r="E24" s="114"/>
      <c r="F24" s="114"/>
      <c r="G24" s="114"/>
      <c r="H24" s="114"/>
      <c r="I24" s="114"/>
      <c r="J24" s="114"/>
      <c r="K24" s="114"/>
      <c r="L24" s="114"/>
      <c r="M24" s="114"/>
      <c r="N24" s="114"/>
      <c r="O24" s="114"/>
      <c r="P24" s="114"/>
      <c r="Q24" s="114"/>
      <c r="R24" s="114"/>
      <c r="S24" s="114"/>
      <c r="T24" s="114"/>
      <c r="U24" s="114"/>
      <c r="V24" s="114"/>
      <c r="W24" s="114"/>
      <c r="X24" s="155"/>
      <c r="Y24" s="642"/>
      <c r="Z24" s="155"/>
      <c r="AA24" s="193"/>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row>
    <row r="25" spans="1:27" ht="20.1" customHeight="1">
      <c r="A25" s="233" t="s">
        <v>610</v>
      </c>
      <c r="B25" s="234" t="s">
        <v>609</v>
      </c>
      <c r="C25" s="743"/>
      <c r="D25" s="744"/>
      <c r="E25" s="744"/>
      <c r="F25" s="744"/>
      <c r="G25" s="745"/>
      <c r="H25" s="554"/>
      <c r="I25" s="565" t="s">
        <v>531</v>
      </c>
      <c r="J25" s="566"/>
      <c r="K25" s="746"/>
      <c r="L25" s="746"/>
      <c r="M25" s="746"/>
      <c r="N25" s="746"/>
      <c r="O25" s="746"/>
      <c r="P25" s="746"/>
      <c r="Q25" s="746"/>
      <c r="R25" s="746"/>
      <c r="S25" s="746"/>
      <c r="T25" s="746"/>
      <c r="U25" s="747"/>
      <c r="V25" s="554"/>
      <c r="W25" s="232"/>
      <c r="X25" s="119"/>
      <c r="Y25" s="641"/>
      <c r="Z25" s="124"/>
      <c r="AA25" s="168"/>
    </row>
    <row r="26" spans="1:27" ht="39.95" customHeight="1">
      <c r="A26" s="563" t="s">
        <v>199</v>
      </c>
      <c r="B26" s="475" t="s">
        <v>616</v>
      </c>
      <c r="C26" s="752"/>
      <c r="D26" s="753"/>
      <c r="E26" s="753"/>
      <c r="F26" s="753"/>
      <c r="G26" s="754"/>
      <c r="H26" s="360"/>
      <c r="I26" s="589"/>
      <c r="J26" s="360"/>
      <c r="K26" s="748"/>
      <c r="L26" s="748"/>
      <c r="M26" s="748"/>
      <c r="N26" s="748"/>
      <c r="O26" s="748"/>
      <c r="P26" s="748"/>
      <c r="Q26" s="748"/>
      <c r="R26" s="748"/>
      <c r="S26" s="748"/>
      <c r="T26" s="748"/>
      <c r="U26" s="749"/>
      <c r="V26" s="360"/>
      <c r="W26" s="568"/>
      <c r="X26" s="473" t="s">
        <v>663</v>
      </c>
      <c r="Y26" s="641"/>
      <c r="Z26" s="153"/>
      <c r="AA26" s="168"/>
    </row>
    <row r="27" spans="1:27" ht="39.95" customHeight="1">
      <c r="A27" s="563" t="s">
        <v>200</v>
      </c>
      <c r="B27" s="475" t="s">
        <v>1</v>
      </c>
      <c r="C27" s="736"/>
      <c r="D27" s="737"/>
      <c r="E27" s="737"/>
      <c r="F27" s="737"/>
      <c r="G27" s="738"/>
      <c r="H27" s="360"/>
      <c r="I27" s="755"/>
      <c r="J27" s="360"/>
      <c r="K27" s="748"/>
      <c r="L27" s="748"/>
      <c r="M27" s="748"/>
      <c r="N27" s="748"/>
      <c r="O27" s="748"/>
      <c r="P27" s="748"/>
      <c r="Q27" s="748"/>
      <c r="R27" s="748"/>
      <c r="S27" s="748"/>
      <c r="T27" s="748"/>
      <c r="U27" s="749"/>
      <c r="V27" s="360"/>
      <c r="W27" s="162"/>
      <c r="X27" s="729" t="s">
        <v>315</v>
      </c>
      <c r="Y27" s="641"/>
      <c r="Z27" s="729" t="s">
        <v>314</v>
      </c>
      <c r="AA27" s="168"/>
    </row>
    <row r="28" spans="1:27" ht="39.95" customHeight="1">
      <c r="A28" s="563" t="s">
        <v>201</v>
      </c>
      <c r="B28" s="119"/>
      <c r="C28" s="736"/>
      <c r="D28" s="737"/>
      <c r="E28" s="737"/>
      <c r="F28" s="737"/>
      <c r="G28" s="738"/>
      <c r="H28" s="360"/>
      <c r="I28" s="755"/>
      <c r="J28" s="360"/>
      <c r="K28" s="748"/>
      <c r="L28" s="748"/>
      <c r="M28" s="748"/>
      <c r="N28" s="748"/>
      <c r="O28" s="748"/>
      <c r="P28" s="748"/>
      <c r="Q28" s="748"/>
      <c r="R28" s="748"/>
      <c r="S28" s="748"/>
      <c r="T28" s="748"/>
      <c r="U28" s="749"/>
      <c r="V28" s="360"/>
      <c r="W28" s="162"/>
      <c r="X28" s="729"/>
      <c r="Y28" s="641"/>
      <c r="Z28" s="729"/>
      <c r="AA28" s="168"/>
    </row>
    <row r="29" spans="1:27" ht="39.95" customHeight="1">
      <c r="A29" s="563" t="s">
        <v>202</v>
      </c>
      <c r="B29" s="119"/>
      <c r="C29" s="736"/>
      <c r="D29" s="737"/>
      <c r="E29" s="737"/>
      <c r="F29" s="737"/>
      <c r="G29" s="738"/>
      <c r="H29" s="360"/>
      <c r="I29" s="759"/>
      <c r="J29" s="360"/>
      <c r="K29" s="760"/>
      <c r="L29" s="760"/>
      <c r="M29" s="760"/>
      <c r="N29" s="760"/>
      <c r="O29" s="760"/>
      <c r="P29" s="760"/>
      <c r="Q29" s="760"/>
      <c r="R29" s="760"/>
      <c r="S29" s="760"/>
      <c r="T29" s="760"/>
      <c r="U29" s="761"/>
      <c r="V29" s="360"/>
      <c r="W29" s="162"/>
      <c r="X29" s="729"/>
      <c r="Y29" s="641"/>
      <c r="Z29" s="729"/>
      <c r="AA29" s="168"/>
    </row>
    <row r="30" spans="1:117" s="93" customFormat="1" ht="6" customHeight="1">
      <c r="A30" s="110"/>
      <c r="B30" s="111"/>
      <c r="C30" s="112"/>
      <c r="D30" s="112"/>
      <c r="E30" s="114"/>
      <c r="F30" s="114"/>
      <c r="G30" s="114"/>
      <c r="H30" s="114"/>
      <c r="I30" s="114"/>
      <c r="J30" s="114"/>
      <c r="K30" s="114"/>
      <c r="L30" s="114"/>
      <c r="M30" s="114"/>
      <c r="N30" s="114"/>
      <c r="O30" s="114"/>
      <c r="P30" s="114"/>
      <c r="Q30" s="114"/>
      <c r="R30" s="114"/>
      <c r="S30" s="114"/>
      <c r="T30" s="114"/>
      <c r="U30" s="114"/>
      <c r="V30" s="114"/>
      <c r="W30" s="114"/>
      <c r="X30" s="155"/>
      <c r="Y30" s="642"/>
      <c r="Z30" s="155"/>
      <c r="AA30" s="193"/>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27" ht="20.1" customHeight="1">
      <c r="A31" s="233" t="s">
        <v>611</v>
      </c>
      <c r="B31" s="234" t="s">
        <v>612</v>
      </c>
      <c r="C31" s="743"/>
      <c r="D31" s="744"/>
      <c r="E31" s="744"/>
      <c r="F31" s="744"/>
      <c r="G31" s="745"/>
      <c r="H31" s="554"/>
      <c r="I31" s="565" t="s">
        <v>531</v>
      </c>
      <c r="J31" s="566"/>
      <c r="K31" s="746"/>
      <c r="L31" s="746"/>
      <c r="M31" s="746"/>
      <c r="N31" s="746"/>
      <c r="O31" s="746"/>
      <c r="P31" s="746"/>
      <c r="Q31" s="746"/>
      <c r="R31" s="746"/>
      <c r="S31" s="746"/>
      <c r="T31" s="746"/>
      <c r="U31" s="747"/>
      <c r="V31" s="554"/>
      <c r="W31" s="232"/>
      <c r="X31" s="119"/>
      <c r="Y31" s="641"/>
      <c r="Z31" s="124"/>
      <c r="AA31" s="168"/>
    </row>
    <row r="32" spans="1:27" ht="39.95" customHeight="1">
      <c r="A32" s="563" t="s">
        <v>199</v>
      </c>
      <c r="B32" s="475" t="s">
        <v>617</v>
      </c>
      <c r="C32" s="752"/>
      <c r="D32" s="753"/>
      <c r="E32" s="753"/>
      <c r="F32" s="753"/>
      <c r="G32" s="754"/>
      <c r="H32" s="360"/>
      <c r="I32" s="589"/>
      <c r="J32" s="360"/>
      <c r="K32" s="748"/>
      <c r="L32" s="748"/>
      <c r="M32" s="748"/>
      <c r="N32" s="748"/>
      <c r="O32" s="748"/>
      <c r="P32" s="748"/>
      <c r="Q32" s="748"/>
      <c r="R32" s="748"/>
      <c r="S32" s="748"/>
      <c r="T32" s="748"/>
      <c r="U32" s="749"/>
      <c r="V32" s="360"/>
      <c r="W32" s="568"/>
      <c r="X32" s="473" t="s">
        <v>709</v>
      </c>
      <c r="Y32" s="641"/>
      <c r="Z32" s="153"/>
      <c r="AA32" s="168"/>
    </row>
    <row r="33" spans="1:27" ht="39.95" customHeight="1">
      <c r="A33" s="563" t="s">
        <v>200</v>
      </c>
      <c r="B33" s="475" t="s">
        <v>1</v>
      </c>
      <c r="C33" s="736"/>
      <c r="D33" s="737"/>
      <c r="E33" s="737"/>
      <c r="F33" s="737"/>
      <c r="G33" s="738"/>
      <c r="H33" s="360"/>
      <c r="I33" s="755"/>
      <c r="J33" s="360"/>
      <c r="K33" s="748"/>
      <c r="L33" s="748"/>
      <c r="M33" s="748"/>
      <c r="N33" s="748"/>
      <c r="O33" s="748"/>
      <c r="P33" s="748"/>
      <c r="Q33" s="748"/>
      <c r="R33" s="748"/>
      <c r="S33" s="748"/>
      <c r="T33" s="748"/>
      <c r="U33" s="749"/>
      <c r="V33" s="360"/>
      <c r="W33" s="162"/>
      <c r="X33" s="729" t="s">
        <v>315</v>
      </c>
      <c r="Y33" s="641"/>
      <c r="Z33" s="729" t="s">
        <v>314</v>
      </c>
      <c r="AA33" s="168"/>
    </row>
    <row r="34" spans="1:27" ht="39.95" customHeight="1">
      <c r="A34" s="563" t="s">
        <v>201</v>
      </c>
      <c r="B34" s="119"/>
      <c r="C34" s="736"/>
      <c r="D34" s="737"/>
      <c r="E34" s="737"/>
      <c r="F34" s="737"/>
      <c r="G34" s="738"/>
      <c r="H34" s="360"/>
      <c r="I34" s="755"/>
      <c r="J34" s="360"/>
      <c r="K34" s="748"/>
      <c r="L34" s="748"/>
      <c r="M34" s="748"/>
      <c r="N34" s="748"/>
      <c r="O34" s="748"/>
      <c r="P34" s="748"/>
      <c r="Q34" s="748"/>
      <c r="R34" s="748"/>
      <c r="S34" s="748"/>
      <c r="T34" s="748"/>
      <c r="U34" s="749"/>
      <c r="V34" s="360"/>
      <c r="W34" s="162"/>
      <c r="X34" s="729"/>
      <c r="Y34" s="641"/>
      <c r="Z34" s="729"/>
      <c r="AA34" s="168"/>
    </row>
    <row r="35" spans="1:27" ht="39.95" customHeight="1">
      <c r="A35" s="563" t="s">
        <v>202</v>
      </c>
      <c r="B35" s="119"/>
      <c r="C35" s="736"/>
      <c r="D35" s="737"/>
      <c r="E35" s="737"/>
      <c r="F35" s="737"/>
      <c r="G35" s="738"/>
      <c r="H35" s="360"/>
      <c r="I35" s="759"/>
      <c r="J35" s="360"/>
      <c r="K35" s="760"/>
      <c r="L35" s="760"/>
      <c r="M35" s="760"/>
      <c r="N35" s="760"/>
      <c r="O35" s="760"/>
      <c r="P35" s="760"/>
      <c r="Q35" s="760"/>
      <c r="R35" s="760"/>
      <c r="S35" s="760"/>
      <c r="T35" s="760"/>
      <c r="U35" s="761"/>
      <c r="V35" s="360"/>
      <c r="W35" s="162"/>
      <c r="X35" s="729"/>
      <c r="Y35" s="641"/>
      <c r="Z35" s="729"/>
      <c r="AA35" s="168"/>
    </row>
    <row r="36" spans="1:117" s="93" customFormat="1" ht="6" customHeight="1">
      <c r="A36" s="110"/>
      <c r="B36" s="111"/>
      <c r="C36" s="112"/>
      <c r="D36" s="112"/>
      <c r="E36" s="114"/>
      <c r="F36" s="114"/>
      <c r="G36" s="114"/>
      <c r="H36" s="114"/>
      <c r="I36" s="114"/>
      <c r="J36" s="114"/>
      <c r="K36" s="114"/>
      <c r="L36" s="114"/>
      <c r="M36" s="114"/>
      <c r="N36" s="114"/>
      <c r="O36" s="114"/>
      <c r="P36" s="114"/>
      <c r="Q36" s="114"/>
      <c r="R36" s="114"/>
      <c r="S36" s="114"/>
      <c r="T36" s="114"/>
      <c r="U36" s="114"/>
      <c r="V36" s="114"/>
      <c r="W36" s="114"/>
      <c r="X36" s="155"/>
      <c r="Y36" s="642"/>
      <c r="Z36" s="155"/>
      <c r="AA36" s="193"/>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row>
    <row r="37" spans="1:27" ht="20.1" customHeight="1">
      <c r="A37" s="233" t="s">
        <v>613</v>
      </c>
      <c r="B37" s="234" t="s">
        <v>614</v>
      </c>
      <c r="C37" s="743"/>
      <c r="D37" s="744"/>
      <c r="E37" s="744"/>
      <c r="F37" s="744"/>
      <c r="G37" s="745"/>
      <c r="H37" s="554"/>
      <c r="I37" s="565" t="s">
        <v>531</v>
      </c>
      <c r="J37" s="566"/>
      <c r="K37" s="746"/>
      <c r="L37" s="746"/>
      <c r="M37" s="746"/>
      <c r="N37" s="746"/>
      <c r="O37" s="746"/>
      <c r="P37" s="746"/>
      <c r="Q37" s="746"/>
      <c r="R37" s="746"/>
      <c r="S37" s="746"/>
      <c r="T37" s="746"/>
      <c r="U37" s="747"/>
      <c r="V37" s="554"/>
      <c r="W37" s="232"/>
      <c r="X37" s="119"/>
      <c r="Y37" s="641"/>
      <c r="Z37" s="124"/>
      <c r="AA37" s="168"/>
    </row>
    <row r="38" spans="1:27" ht="105">
      <c r="A38" s="563" t="s">
        <v>199</v>
      </c>
      <c r="B38" s="475" t="s">
        <v>618</v>
      </c>
      <c r="C38" s="752">
        <f>S7</f>
        <v>0</v>
      </c>
      <c r="D38" s="753"/>
      <c r="E38" s="753"/>
      <c r="F38" s="753"/>
      <c r="G38" s="754"/>
      <c r="H38" s="360"/>
      <c r="I38" s="589"/>
      <c r="J38" s="360"/>
      <c r="K38" s="748"/>
      <c r="L38" s="748"/>
      <c r="M38" s="748"/>
      <c r="N38" s="748"/>
      <c r="O38" s="748"/>
      <c r="P38" s="748"/>
      <c r="Q38" s="748"/>
      <c r="R38" s="748"/>
      <c r="S38" s="748"/>
      <c r="T38" s="748"/>
      <c r="U38" s="749"/>
      <c r="V38" s="360"/>
      <c r="W38" s="568"/>
      <c r="X38" s="473" t="s">
        <v>664</v>
      </c>
      <c r="Y38" s="641"/>
      <c r="Z38" s="717" t="s">
        <v>710</v>
      </c>
      <c r="AA38" s="168"/>
    </row>
    <row r="39" spans="1:27" ht="39.95" customHeight="1">
      <c r="A39" s="563" t="s">
        <v>200</v>
      </c>
      <c r="B39" s="475" t="s">
        <v>1</v>
      </c>
      <c r="C39" s="736"/>
      <c r="D39" s="737"/>
      <c r="E39" s="737"/>
      <c r="F39" s="737"/>
      <c r="G39" s="738"/>
      <c r="H39" s="360"/>
      <c r="I39" s="755"/>
      <c r="J39" s="360"/>
      <c r="K39" s="748"/>
      <c r="L39" s="748"/>
      <c r="M39" s="748"/>
      <c r="N39" s="748"/>
      <c r="O39" s="748"/>
      <c r="P39" s="748"/>
      <c r="Q39" s="748"/>
      <c r="R39" s="748"/>
      <c r="S39" s="748"/>
      <c r="T39" s="748"/>
      <c r="U39" s="749"/>
      <c r="V39" s="360"/>
      <c r="W39" s="162"/>
      <c r="X39" s="729" t="s">
        <v>315</v>
      </c>
      <c r="Y39" s="641"/>
      <c r="Z39" s="729" t="s">
        <v>314</v>
      </c>
      <c r="AA39" s="168"/>
    </row>
    <row r="40" spans="1:27" ht="39.95" customHeight="1">
      <c r="A40" s="563" t="s">
        <v>201</v>
      </c>
      <c r="B40" s="119"/>
      <c r="C40" s="736"/>
      <c r="D40" s="737"/>
      <c r="E40" s="737"/>
      <c r="F40" s="737"/>
      <c r="G40" s="738"/>
      <c r="H40" s="360"/>
      <c r="I40" s="755"/>
      <c r="J40" s="360"/>
      <c r="K40" s="748"/>
      <c r="L40" s="748"/>
      <c r="M40" s="748"/>
      <c r="N40" s="748"/>
      <c r="O40" s="748"/>
      <c r="P40" s="748"/>
      <c r="Q40" s="748"/>
      <c r="R40" s="748"/>
      <c r="S40" s="748"/>
      <c r="T40" s="748"/>
      <c r="U40" s="749"/>
      <c r="V40" s="360"/>
      <c r="W40" s="162"/>
      <c r="X40" s="729"/>
      <c r="Y40" s="641"/>
      <c r="Z40" s="729"/>
      <c r="AA40" s="168"/>
    </row>
    <row r="41" spans="1:27" ht="39.95" customHeight="1">
      <c r="A41" s="584" t="s">
        <v>202</v>
      </c>
      <c r="B41" s="238"/>
      <c r="C41" s="740"/>
      <c r="D41" s="741"/>
      <c r="E41" s="741"/>
      <c r="F41" s="741"/>
      <c r="G41" s="742"/>
      <c r="H41" s="569"/>
      <c r="I41" s="756"/>
      <c r="J41" s="569"/>
      <c r="K41" s="750"/>
      <c r="L41" s="750"/>
      <c r="M41" s="750"/>
      <c r="N41" s="750"/>
      <c r="O41" s="750"/>
      <c r="P41" s="750"/>
      <c r="Q41" s="750"/>
      <c r="R41" s="750"/>
      <c r="S41" s="750"/>
      <c r="T41" s="750"/>
      <c r="U41" s="751"/>
      <c r="V41" s="569"/>
      <c r="W41" s="239"/>
      <c r="X41" s="739"/>
      <c r="Y41" s="643"/>
      <c r="Z41" s="739"/>
      <c r="AA41" s="240"/>
    </row>
  </sheetData>
  <sheetProtection algorithmName="SHA-512" hashValue="mIcvoAGan1OHaFSYlzuDckqTEmnnsNlG34YRuEXDqlnGRFMn4Inw9i11e1ZKNROjZ0bYWQhhOyh3kLNPLjLbfw==" saltValue="5d3esQ4Wg+swN0QWzfATxw==" spinCount="100000" sheet="1" objects="1" scenarios="1" formatCells="0" formatColumns="0" formatRows="0"/>
  <mergeCells count="37">
    <mergeCell ref="X27:X29"/>
    <mergeCell ref="Z27:Z29"/>
    <mergeCell ref="C28:G28"/>
    <mergeCell ref="C25:G25"/>
    <mergeCell ref="C26:G26"/>
    <mergeCell ref="C27:G27"/>
    <mergeCell ref="C31:G31"/>
    <mergeCell ref="C32:G32"/>
    <mergeCell ref="C29:G29"/>
    <mergeCell ref="K25:U29"/>
    <mergeCell ref="I27:I29"/>
    <mergeCell ref="Z7:Z8"/>
    <mergeCell ref="C20:G20"/>
    <mergeCell ref="C21:G21"/>
    <mergeCell ref="C22:G22"/>
    <mergeCell ref="C23:G23"/>
    <mergeCell ref="C19:G19"/>
    <mergeCell ref="I21:I23"/>
    <mergeCell ref="X21:X23"/>
    <mergeCell ref="Z21:Z23"/>
    <mergeCell ref="K19:U23"/>
    <mergeCell ref="X33:X35"/>
    <mergeCell ref="Z33:Z35"/>
    <mergeCell ref="C33:G33"/>
    <mergeCell ref="C34:G34"/>
    <mergeCell ref="X39:X41"/>
    <mergeCell ref="Z39:Z41"/>
    <mergeCell ref="C40:G40"/>
    <mergeCell ref="C41:G41"/>
    <mergeCell ref="C37:G37"/>
    <mergeCell ref="K37:U41"/>
    <mergeCell ref="C38:G38"/>
    <mergeCell ref="I39:I41"/>
    <mergeCell ref="C39:G39"/>
    <mergeCell ref="C35:G35"/>
    <mergeCell ref="K31:U35"/>
    <mergeCell ref="I33:I35"/>
  </mergeCells>
  <dataValidations count="6">
    <dataValidation type="list" allowBlank="1" showInputMessage="1" showErrorMessage="1" sqref="S10 O10 G10 C10 Q10 U10 K10 M10 E10 I10">
      <formula1>'Data '!$I$1:$I$5</formula1>
    </dataValidation>
    <dataValidation type="list" allowBlank="1" showInputMessage="1" showErrorMessage="1" sqref="C11 E11 G11 U11 S11 K11 M11 O11 Q11 I11">
      <formula1>'Data '!$J$1:$J$5</formula1>
    </dataValidation>
    <dataValidation type="list" allowBlank="1" showInputMessage="1" showErrorMessage="1" sqref="C12 E12 G12 U12 S12 K12 M12 O12 Q12 I12">
      <formula1>'Data '!$L$1:$L$5</formula1>
    </dataValidation>
    <dataValidation type="list" allowBlank="1" showInputMessage="1" showErrorMessage="1" sqref="C15 I13 E13 G15 E15 G13 U15 U13 S15 S13 K15 K13 M15 M13 O15 O13 Q15 Q13 I15">
      <formula1>'Data '!$M$1:$M$3</formula1>
    </dataValidation>
    <dataValidation type="list" allowBlank="1" showInputMessage="1" showErrorMessage="1" sqref="C14 E14 G14 U14 S14 K14 M14 O14 Q14 I14">
      <formula1>'Data '!$N$1:$N$5</formula1>
    </dataValidation>
    <dataValidation type="list" showInputMessage="1" showErrorMessage="1" sqref="C13">
      <formula1>'Data '!$M$1:$M$3</formula1>
    </dataValidation>
  </dataValidations>
  <printOptions/>
  <pageMargins left="0.7" right="0.7" top="0.75" bottom="0.75" header="0.3" footer="0.3"/>
  <pageSetup fitToHeight="0" fitToWidth="1" horizontalDpi="600" verticalDpi="600" orientation="landscape" paperSize="5" scale="52" r:id="rId1"/>
  <ignoredErrors>
    <ignoredError sqref="C3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F2571-B8A2-4CE6-A2A5-2260129A0B6D}">
  <sheetPr>
    <pageSetUpPr fitToPage="1"/>
  </sheetPr>
  <dimension ref="A1:EI99"/>
  <sheetViews>
    <sheetView showZeros="0" zoomScale="80" zoomScaleNormal="80" workbookViewId="0" topLeftCell="A1">
      <pane ySplit="5" topLeftCell="A6" activePane="bottomLeft" state="frozen"/>
      <selection pane="bottomLeft" activeCell="C52" sqref="C52"/>
    </sheetView>
  </sheetViews>
  <sheetFormatPr defaultColWidth="9.00390625" defaultRowHeight="15"/>
  <cols>
    <col min="1" max="1" width="5.7109375" style="2" customWidth="1"/>
    <col min="2" max="2" width="40.8515625" style="3" customWidth="1"/>
    <col min="3" max="5" width="15.7109375" style="3" customWidth="1"/>
    <col min="6" max="6" width="22.7109375" style="4" customWidth="1"/>
    <col min="7" max="7" width="30.7109375" style="3" customWidth="1"/>
    <col min="8" max="8" width="50.7109375" style="3" customWidth="1"/>
    <col min="9" max="9" width="40.7109375" style="254" customWidth="1"/>
    <col min="10" max="10" width="18.7109375" style="3" customWidth="1"/>
    <col min="11" max="11" width="40.7109375" style="254" customWidth="1"/>
    <col min="12" max="12" width="50.7109375" style="3" customWidth="1"/>
    <col min="13" max="14" width="35.7109375" style="3" customWidth="1"/>
    <col min="15" max="16384" width="9.00390625" style="3" customWidth="1"/>
  </cols>
  <sheetData>
    <row r="1" spans="1:139" s="231" customFormat="1" ht="16.35" customHeight="1">
      <c r="A1" s="257"/>
      <c r="B1" s="242" t="s">
        <v>49</v>
      </c>
      <c r="C1" s="768" t="s">
        <v>317</v>
      </c>
      <c r="D1" s="768"/>
      <c r="E1" s="768"/>
      <c r="F1" s="768"/>
      <c r="G1" s="768"/>
      <c r="H1" s="242" t="s">
        <v>217</v>
      </c>
      <c r="I1" s="242" t="s">
        <v>52</v>
      </c>
      <c r="J1" s="258" t="s">
        <v>53</v>
      </c>
      <c r="K1" s="242" t="s">
        <v>216</v>
      </c>
      <c r="L1" s="259" t="s">
        <v>105</v>
      </c>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row>
    <row r="2" spans="1:12" s="254" customFormat="1" ht="90">
      <c r="A2" s="262"/>
      <c r="B2" s="250"/>
      <c r="C2" s="263" t="s">
        <v>596</v>
      </c>
      <c r="D2" s="263" t="s">
        <v>598</v>
      </c>
      <c r="E2" s="263" t="s">
        <v>600</v>
      </c>
      <c r="F2" s="263" t="s">
        <v>318</v>
      </c>
      <c r="G2" s="263" t="s">
        <v>319</v>
      </c>
      <c r="H2" s="250"/>
      <c r="I2" s="161" t="s">
        <v>604</v>
      </c>
      <c r="J2" s="251"/>
      <c r="K2" s="250"/>
      <c r="L2" s="267"/>
    </row>
    <row r="3" spans="1:12" s="574" customFormat="1" ht="60" customHeight="1">
      <c r="A3" s="570"/>
      <c r="B3" s="571" t="s">
        <v>605</v>
      </c>
      <c r="C3" s="585">
        <f>'Sect. 3'!$C$20</f>
        <v>0</v>
      </c>
      <c r="D3" s="620">
        <f>'Sect. 3'!$C$26</f>
        <v>0</v>
      </c>
      <c r="E3" s="620">
        <f>'Sect. 3'!$C$32</f>
        <v>0</v>
      </c>
      <c r="F3" s="620">
        <f>'Sect. 3'!$C$38</f>
        <v>0</v>
      </c>
      <c r="G3" s="263"/>
      <c r="H3" s="572"/>
      <c r="I3" s="572"/>
      <c r="J3" s="689"/>
      <c r="K3" s="572"/>
      <c r="L3" s="573"/>
    </row>
    <row r="4" spans="1:12" s="254" customFormat="1" ht="37.5" customHeight="1">
      <c r="A4" s="262"/>
      <c r="B4" s="250"/>
      <c r="C4" s="770" t="s">
        <v>322</v>
      </c>
      <c r="D4" s="770"/>
      <c r="E4" s="770"/>
      <c r="F4" s="770"/>
      <c r="G4" s="264" t="s">
        <v>340</v>
      </c>
      <c r="H4" s="251"/>
      <c r="I4" s="251"/>
      <c r="J4" s="251"/>
      <c r="K4" s="250"/>
      <c r="L4" s="267"/>
    </row>
    <row r="5" spans="1:12" s="254" customFormat="1" ht="30">
      <c r="A5" s="243">
        <v>4</v>
      </c>
      <c r="B5" s="129" t="s">
        <v>320</v>
      </c>
      <c r="C5" s="250"/>
      <c r="D5" s="250"/>
      <c r="E5" s="250"/>
      <c r="F5" s="265"/>
      <c r="G5" s="266"/>
      <c r="H5" s="275"/>
      <c r="I5" s="250"/>
      <c r="J5" s="251"/>
      <c r="K5" s="161" t="s">
        <v>63</v>
      </c>
      <c r="L5" s="268"/>
    </row>
    <row r="6" spans="1:137" s="93" customFormat="1" ht="6" customHeight="1">
      <c r="A6" s="130"/>
      <c r="B6" s="131"/>
      <c r="C6" s="166"/>
      <c r="D6" s="166"/>
      <c r="E6" s="113"/>
      <c r="F6" s="176"/>
      <c r="G6" s="114"/>
      <c r="H6" s="224"/>
      <c r="I6" s="224"/>
      <c r="J6" s="690"/>
      <c r="K6" s="224"/>
      <c r="L6" s="169"/>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row>
    <row r="7" spans="1:12" ht="16.5" customHeight="1">
      <c r="A7" s="128" t="s">
        <v>31</v>
      </c>
      <c r="B7" s="106" t="s">
        <v>35</v>
      </c>
      <c r="C7" s="250"/>
      <c r="D7" s="250"/>
      <c r="E7" s="250"/>
      <c r="F7" s="265"/>
      <c r="G7" s="274"/>
      <c r="H7" s="276"/>
      <c r="J7" s="622"/>
      <c r="K7" s="250"/>
      <c r="L7" s="269"/>
    </row>
    <row r="8" spans="1:12" ht="20.1" customHeight="1">
      <c r="A8" s="133" t="s">
        <v>199</v>
      </c>
      <c r="B8" s="246" t="s">
        <v>12</v>
      </c>
      <c r="C8" s="180"/>
      <c r="D8" s="180"/>
      <c r="E8" s="180"/>
      <c r="F8" s="180"/>
      <c r="G8" s="274"/>
      <c r="H8" s="274"/>
      <c r="I8" s="757" t="s">
        <v>325</v>
      </c>
      <c r="J8" s="622"/>
      <c r="K8" s="729" t="s">
        <v>720</v>
      </c>
      <c r="L8" s="270"/>
    </row>
    <row r="9" spans="1:12" ht="20.1" customHeight="1">
      <c r="A9" s="133" t="s">
        <v>200</v>
      </c>
      <c r="B9" s="246" t="s">
        <v>321</v>
      </c>
      <c r="C9" s="180"/>
      <c r="D9" s="180"/>
      <c r="E9" s="180"/>
      <c r="F9" s="180"/>
      <c r="G9" s="274"/>
      <c r="H9" s="274"/>
      <c r="I9" s="771"/>
      <c r="J9" s="622"/>
      <c r="K9" s="729"/>
      <c r="L9" s="270"/>
    </row>
    <row r="10" spans="1:12" ht="20.1" customHeight="1">
      <c r="A10" s="133" t="s">
        <v>201</v>
      </c>
      <c r="B10" s="246" t="s">
        <v>323</v>
      </c>
      <c r="C10" s="180"/>
      <c r="D10" s="180"/>
      <c r="E10" s="180"/>
      <c r="F10" s="180"/>
      <c r="G10" s="274"/>
      <c r="H10" s="274"/>
      <c r="I10" s="771"/>
      <c r="J10" s="622"/>
      <c r="K10" s="729"/>
      <c r="L10" s="271"/>
    </row>
    <row r="11" spans="1:12" ht="20.1" customHeight="1">
      <c r="A11" s="133" t="s">
        <v>202</v>
      </c>
      <c r="B11" s="246" t="s">
        <v>324</v>
      </c>
      <c r="C11" s="180"/>
      <c r="D11" s="180"/>
      <c r="E11" s="180"/>
      <c r="F11" s="180"/>
      <c r="G11" s="274"/>
      <c r="H11" s="274"/>
      <c r="I11" s="771"/>
      <c r="J11" s="622"/>
      <c r="K11" s="729"/>
      <c r="L11" s="270"/>
    </row>
    <row r="12" spans="1:12" ht="30">
      <c r="A12" s="133" t="s">
        <v>203</v>
      </c>
      <c r="B12" s="246" t="s">
        <v>57</v>
      </c>
      <c r="C12" s="180"/>
      <c r="D12" s="180"/>
      <c r="E12" s="180"/>
      <c r="F12" s="180"/>
      <c r="G12" s="274"/>
      <c r="H12" s="274"/>
      <c r="I12" s="771"/>
      <c r="J12" s="622"/>
      <c r="K12" s="729"/>
      <c r="L12" s="271"/>
    </row>
    <row r="13" spans="1:12" ht="20.1" customHeight="1">
      <c r="A13" s="133" t="s">
        <v>204</v>
      </c>
      <c r="B13" s="246" t="s">
        <v>5</v>
      </c>
      <c r="C13" s="180"/>
      <c r="D13" s="180"/>
      <c r="E13" s="180"/>
      <c r="F13" s="180"/>
      <c r="G13" s="274"/>
      <c r="H13" s="274"/>
      <c r="I13" s="771"/>
      <c r="J13" s="622"/>
      <c r="K13" s="729"/>
      <c r="L13" s="270"/>
    </row>
    <row r="14" spans="1:12" ht="20.1" customHeight="1">
      <c r="A14" s="133" t="s">
        <v>205</v>
      </c>
      <c r="B14" s="246" t="s">
        <v>3</v>
      </c>
      <c r="C14" s="180"/>
      <c r="D14" s="180"/>
      <c r="E14" s="180"/>
      <c r="F14" s="180"/>
      <c r="G14" s="274"/>
      <c r="H14" s="274"/>
      <c r="I14" s="771"/>
      <c r="J14" s="622"/>
      <c r="K14" s="729"/>
      <c r="L14" s="270"/>
    </row>
    <row r="15" spans="1:12" ht="20.1" customHeight="1">
      <c r="A15" s="133" t="s">
        <v>206</v>
      </c>
      <c r="B15" s="246" t="s">
        <v>6</v>
      </c>
      <c r="C15" s="180"/>
      <c r="D15" s="180"/>
      <c r="E15" s="180"/>
      <c r="F15" s="180"/>
      <c r="G15" s="274"/>
      <c r="H15" s="274"/>
      <c r="I15" s="758"/>
      <c r="J15" s="622"/>
      <c r="K15" s="729"/>
      <c r="L15" s="271"/>
    </row>
    <row r="16" spans="1:12" ht="20.1" customHeight="1">
      <c r="A16" s="133"/>
      <c r="B16" s="293" t="s">
        <v>369</v>
      </c>
      <c r="C16" s="581">
        <f>SUM(C8:C15)</f>
        <v>0</v>
      </c>
      <c r="D16" s="581">
        <f aca="true" t="shared" si="0" ref="D16:F16">SUM(D8:D15)</f>
        <v>0</v>
      </c>
      <c r="E16" s="581">
        <f t="shared" si="0"/>
        <v>0</v>
      </c>
      <c r="F16" s="581">
        <f t="shared" si="0"/>
        <v>0</v>
      </c>
      <c r="G16" s="578"/>
      <c r="H16" s="578"/>
      <c r="I16" s="579"/>
      <c r="J16" s="691"/>
      <c r="K16" s="579"/>
      <c r="L16" s="580"/>
    </row>
    <row r="17" spans="1:139" s="93" customFormat="1" ht="6" customHeight="1">
      <c r="A17" s="130"/>
      <c r="B17" s="131"/>
      <c r="C17" s="255"/>
      <c r="D17" s="255"/>
      <c r="E17" s="154"/>
      <c r="F17" s="154"/>
      <c r="G17" s="226"/>
      <c r="H17" s="226"/>
      <c r="I17" s="155"/>
      <c r="J17" s="690"/>
      <c r="K17" s="255"/>
      <c r="L17" s="244"/>
      <c r="M17" s="236"/>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row>
    <row r="18" spans="1:12" ht="16.5">
      <c r="A18" s="128" t="s">
        <v>32</v>
      </c>
      <c r="B18" s="106" t="s">
        <v>76</v>
      </c>
      <c r="C18" s="291"/>
      <c r="D18" s="291"/>
      <c r="E18" s="250"/>
      <c r="F18" s="265"/>
      <c r="G18" s="274"/>
      <c r="H18" s="274"/>
      <c r="I18" s="250"/>
      <c r="J18" s="622"/>
      <c r="K18" s="250"/>
      <c r="L18" s="270"/>
    </row>
    <row r="19" spans="1:12" ht="20.1" customHeight="1">
      <c r="A19" s="133" t="s">
        <v>199</v>
      </c>
      <c r="B19" s="246" t="s">
        <v>22</v>
      </c>
      <c r="C19" s="180"/>
      <c r="D19" s="180"/>
      <c r="E19" s="180"/>
      <c r="F19" s="180"/>
      <c r="G19" s="274"/>
      <c r="H19" s="274"/>
      <c r="I19" s="729" t="s">
        <v>328</v>
      </c>
      <c r="J19" s="622"/>
      <c r="K19" s="772" t="s">
        <v>721</v>
      </c>
      <c r="L19" s="270"/>
    </row>
    <row r="20" spans="1:12" ht="30">
      <c r="A20" s="133" t="s">
        <v>200</v>
      </c>
      <c r="B20" s="246" t="s">
        <v>326</v>
      </c>
      <c r="C20" s="180"/>
      <c r="D20" s="180"/>
      <c r="E20" s="180"/>
      <c r="F20" s="180"/>
      <c r="G20" s="274"/>
      <c r="H20" s="274"/>
      <c r="I20" s="729"/>
      <c r="J20" s="622"/>
      <c r="K20" s="773"/>
      <c r="L20" s="270"/>
    </row>
    <row r="21" spans="1:12" ht="20.1" customHeight="1">
      <c r="A21" s="133" t="s">
        <v>201</v>
      </c>
      <c r="B21" s="246" t="s">
        <v>327</v>
      </c>
      <c r="C21" s="180"/>
      <c r="D21" s="180"/>
      <c r="E21" s="180"/>
      <c r="F21" s="180"/>
      <c r="G21" s="274"/>
      <c r="H21" s="274"/>
      <c r="I21" s="729"/>
      <c r="J21" s="622"/>
      <c r="K21" s="773"/>
      <c r="L21" s="270"/>
    </row>
    <row r="22" spans="1:12" ht="20.1" customHeight="1">
      <c r="A22" s="133" t="s">
        <v>202</v>
      </c>
      <c r="B22" s="246" t="s">
        <v>14</v>
      </c>
      <c r="C22" s="180"/>
      <c r="D22" s="180"/>
      <c r="E22" s="180"/>
      <c r="F22" s="180"/>
      <c r="G22" s="274"/>
      <c r="H22" s="274"/>
      <c r="I22" s="729"/>
      <c r="J22" s="622"/>
      <c r="K22" s="773"/>
      <c r="L22" s="270"/>
    </row>
    <row r="23" spans="1:12" ht="30">
      <c r="A23" s="133" t="s">
        <v>203</v>
      </c>
      <c r="B23" s="246" t="s">
        <v>58</v>
      </c>
      <c r="C23" s="180"/>
      <c r="D23" s="180"/>
      <c r="E23" s="180"/>
      <c r="F23" s="180"/>
      <c r="G23" s="274"/>
      <c r="H23" s="274"/>
      <c r="I23" s="729"/>
      <c r="J23" s="622"/>
      <c r="K23" s="773"/>
      <c r="L23" s="270"/>
    </row>
    <row r="24" spans="1:12" ht="30">
      <c r="A24" s="133" t="s">
        <v>204</v>
      </c>
      <c r="B24" s="246" t="s">
        <v>60</v>
      </c>
      <c r="C24" s="180"/>
      <c r="D24" s="180"/>
      <c r="E24" s="180"/>
      <c r="F24" s="180"/>
      <c r="G24" s="274"/>
      <c r="H24" s="274"/>
      <c r="I24" s="729"/>
      <c r="J24" s="622"/>
      <c r="K24" s="773"/>
      <c r="L24" s="270"/>
    </row>
    <row r="25" spans="1:12" ht="45">
      <c r="A25" s="133" t="s">
        <v>205</v>
      </c>
      <c r="B25" s="246" t="s">
        <v>71</v>
      </c>
      <c r="C25" s="180"/>
      <c r="D25" s="180"/>
      <c r="E25" s="180"/>
      <c r="F25" s="180"/>
      <c r="G25" s="274"/>
      <c r="H25" s="274"/>
      <c r="I25" s="729"/>
      <c r="J25" s="622"/>
      <c r="K25" s="774"/>
      <c r="L25" s="270"/>
    </row>
    <row r="26" spans="1:139" s="92" customFormat="1" ht="3" customHeight="1">
      <c r="A26" s="146"/>
      <c r="B26" s="140"/>
      <c r="C26" s="164"/>
      <c r="D26" s="164"/>
      <c r="E26" s="164"/>
      <c r="F26" s="179"/>
      <c r="G26" s="164"/>
      <c r="H26" s="164"/>
      <c r="I26" s="123"/>
      <c r="J26" s="676"/>
      <c r="K26" s="123"/>
      <c r="L26" s="272"/>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row>
    <row r="27" spans="1:12" ht="30">
      <c r="A27" s="133" t="s">
        <v>206</v>
      </c>
      <c r="B27" s="246" t="s">
        <v>59</v>
      </c>
      <c r="C27" s="180"/>
      <c r="D27" s="180"/>
      <c r="E27" s="180"/>
      <c r="F27" s="180"/>
      <c r="G27" s="274"/>
      <c r="H27" s="274"/>
      <c r="I27" s="769" t="s">
        <v>368</v>
      </c>
      <c r="J27" s="622"/>
      <c r="K27" s="769" t="s">
        <v>338</v>
      </c>
      <c r="L27" s="270"/>
    </row>
    <row r="28" spans="1:12" ht="30">
      <c r="A28" s="133" t="s">
        <v>221</v>
      </c>
      <c r="B28" s="246" t="s">
        <v>712</v>
      </c>
      <c r="C28" s="180"/>
      <c r="D28" s="180"/>
      <c r="E28" s="180"/>
      <c r="F28" s="180"/>
      <c r="G28" s="274"/>
      <c r="H28" s="274"/>
      <c r="I28" s="769"/>
      <c r="J28" s="622"/>
      <c r="K28" s="769"/>
      <c r="L28" s="270"/>
    </row>
    <row r="29" spans="1:12" ht="20.1" customHeight="1">
      <c r="A29" s="133" t="s">
        <v>223</v>
      </c>
      <c r="B29" s="246" t="s">
        <v>329</v>
      </c>
      <c r="C29" s="180"/>
      <c r="D29" s="180"/>
      <c r="E29" s="180"/>
      <c r="F29" s="180"/>
      <c r="G29" s="274"/>
      <c r="H29" s="274"/>
      <c r="I29" s="769"/>
      <c r="J29" s="622"/>
      <c r="K29" s="769"/>
      <c r="L29" s="267"/>
    </row>
    <row r="30" spans="1:12" ht="20.1" customHeight="1">
      <c r="A30" s="133" t="s">
        <v>288</v>
      </c>
      <c r="B30" s="246" t="s">
        <v>330</v>
      </c>
      <c r="C30" s="180"/>
      <c r="D30" s="180"/>
      <c r="E30" s="180"/>
      <c r="F30" s="180"/>
      <c r="G30" s="274"/>
      <c r="H30" s="274"/>
      <c r="I30" s="769"/>
      <c r="J30" s="622"/>
      <c r="K30" s="769"/>
      <c r="L30" s="267"/>
    </row>
    <row r="31" spans="1:12" ht="20.1" customHeight="1">
      <c r="A31" s="133" t="s">
        <v>289</v>
      </c>
      <c r="B31" s="246" t="s">
        <v>331</v>
      </c>
      <c r="C31" s="180"/>
      <c r="D31" s="180"/>
      <c r="E31" s="180"/>
      <c r="F31" s="180"/>
      <c r="G31" s="274"/>
      <c r="H31" s="274"/>
      <c r="I31" s="769"/>
      <c r="J31" s="622"/>
      <c r="K31" s="769"/>
      <c r="L31" s="267"/>
    </row>
    <row r="32" spans="1:12" ht="20.1" customHeight="1">
      <c r="A32" s="133" t="s">
        <v>290</v>
      </c>
      <c r="B32" s="246" t="s">
        <v>332</v>
      </c>
      <c r="C32" s="180"/>
      <c r="D32" s="180"/>
      <c r="E32" s="180"/>
      <c r="F32" s="180"/>
      <c r="G32" s="274"/>
      <c r="H32" s="274"/>
      <c r="I32" s="769"/>
      <c r="J32" s="622"/>
      <c r="K32" s="769"/>
      <c r="L32" s="267"/>
    </row>
    <row r="33" spans="1:12" ht="20.1" customHeight="1">
      <c r="A33" s="133" t="s">
        <v>291</v>
      </c>
      <c r="B33" s="246" t="s">
        <v>333</v>
      </c>
      <c r="C33" s="180"/>
      <c r="D33" s="180"/>
      <c r="E33" s="180"/>
      <c r="F33" s="180"/>
      <c r="G33" s="274"/>
      <c r="H33" s="274"/>
      <c r="I33" s="769"/>
      <c r="J33" s="622"/>
      <c r="K33" s="769"/>
      <c r="L33" s="267"/>
    </row>
    <row r="34" spans="1:12" ht="20.1" customHeight="1">
      <c r="A34" s="133" t="s">
        <v>292</v>
      </c>
      <c r="B34" s="246" t="s">
        <v>335</v>
      </c>
      <c r="C34" s="180"/>
      <c r="D34" s="180"/>
      <c r="E34" s="180"/>
      <c r="F34" s="180"/>
      <c r="G34" s="274"/>
      <c r="H34" s="274"/>
      <c r="I34" s="769"/>
      <c r="J34" s="622"/>
      <c r="K34" s="769"/>
      <c r="L34" s="267"/>
    </row>
    <row r="35" spans="1:12" ht="31.5" customHeight="1">
      <c r="A35" s="133" t="s">
        <v>337</v>
      </c>
      <c r="B35" s="246" t="s">
        <v>334</v>
      </c>
      <c r="C35" s="180"/>
      <c r="D35" s="180"/>
      <c r="E35" s="180"/>
      <c r="F35" s="180"/>
      <c r="G35" s="274"/>
      <c r="H35" s="274"/>
      <c r="I35" s="769"/>
      <c r="J35" s="622"/>
      <c r="K35" s="769"/>
      <c r="L35" s="267"/>
    </row>
    <row r="36" spans="1:12" ht="20.1" customHeight="1">
      <c r="A36" s="133"/>
      <c r="B36" s="293" t="s">
        <v>367</v>
      </c>
      <c r="C36" s="581">
        <f>SUM(C19:C35)</f>
        <v>0</v>
      </c>
      <c r="D36" s="581">
        <f aca="true" t="shared" si="1" ref="D36:F36">SUM(D19:D35)</f>
        <v>0</v>
      </c>
      <c r="E36" s="581">
        <f t="shared" si="1"/>
        <v>0</v>
      </c>
      <c r="F36" s="581">
        <f t="shared" si="1"/>
        <v>0</v>
      </c>
      <c r="G36" s="578"/>
      <c r="H36" s="578"/>
      <c r="I36" s="579"/>
      <c r="J36" s="691"/>
      <c r="K36" s="579"/>
      <c r="L36" s="580"/>
    </row>
    <row r="37" spans="1:139" s="93" customFormat="1" ht="6" customHeight="1">
      <c r="A37" s="130"/>
      <c r="B37" s="131"/>
      <c r="C37" s="255"/>
      <c r="D37" s="255"/>
      <c r="E37" s="154"/>
      <c r="F37" s="154"/>
      <c r="G37" s="226"/>
      <c r="H37" s="226"/>
      <c r="I37" s="155"/>
      <c r="J37" s="690"/>
      <c r="K37" s="155"/>
      <c r="L37" s="227"/>
      <c r="M37" s="236"/>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row>
    <row r="38" spans="1:12" ht="16.35" customHeight="1">
      <c r="A38" s="128" t="s">
        <v>36</v>
      </c>
      <c r="B38" s="106" t="s">
        <v>40</v>
      </c>
      <c r="C38" s="291"/>
      <c r="D38" s="291"/>
      <c r="E38" s="291"/>
      <c r="F38" s="291"/>
      <c r="G38" s="274"/>
      <c r="H38" s="274"/>
      <c r="I38" s="250"/>
      <c r="J38" s="622"/>
      <c r="K38" s="256"/>
      <c r="L38" s="270"/>
    </row>
    <row r="39" spans="1:12" ht="30" customHeight="1">
      <c r="A39" s="133" t="s">
        <v>199</v>
      </c>
      <c r="B39" s="246" t="s">
        <v>62</v>
      </c>
      <c r="C39" s="180"/>
      <c r="D39" s="180"/>
      <c r="E39" s="180"/>
      <c r="F39" s="180"/>
      <c r="G39" s="274"/>
      <c r="H39" s="274"/>
      <c r="I39" s="729" t="s">
        <v>339</v>
      </c>
      <c r="J39" s="622"/>
      <c r="K39" s="729" t="s">
        <v>722</v>
      </c>
      <c r="L39" s="270"/>
    </row>
    <row r="40" spans="1:12" ht="30" customHeight="1">
      <c r="A40" s="133" t="s">
        <v>200</v>
      </c>
      <c r="B40" s="246" t="s">
        <v>4</v>
      </c>
      <c r="C40" s="180"/>
      <c r="D40" s="180"/>
      <c r="E40" s="180"/>
      <c r="F40" s="180"/>
      <c r="G40" s="274"/>
      <c r="H40" s="274"/>
      <c r="I40" s="729"/>
      <c r="J40" s="622"/>
      <c r="K40" s="729"/>
      <c r="L40" s="270"/>
    </row>
    <row r="41" spans="1:12" ht="30" customHeight="1">
      <c r="A41" s="133" t="s">
        <v>201</v>
      </c>
      <c r="B41" s="246" t="s">
        <v>23</v>
      </c>
      <c r="C41" s="180"/>
      <c r="D41" s="180"/>
      <c r="E41" s="180"/>
      <c r="F41" s="180"/>
      <c r="G41" s="274"/>
      <c r="H41" s="274"/>
      <c r="I41" s="729"/>
      <c r="J41" s="622"/>
      <c r="K41" s="729"/>
      <c r="L41" s="270"/>
    </row>
    <row r="42" spans="1:12" ht="30" customHeight="1">
      <c r="A42" s="133" t="s">
        <v>202</v>
      </c>
      <c r="B42" s="246" t="s">
        <v>21</v>
      </c>
      <c r="C42" s="180"/>
      <c r="D42" s="180"/>
      <c r="E42" s="180"/>
      <c r="F42" s="180"/>
      <c r="G42" s="274"/>
      <c r="H42" s="274"/>
      <c r="I42" s="729"/>
      <c r="J42" s="622"/>
      <c r="K42" s="729"/>
      <c r="L42" s="270"/>
    </row>
    <row r="43" spans="1:12" ht="30" customHeight="1">
      <c r="A43" s="133" t="s">
        <v>203</v>
      </c>
      <c r="B43" s="246" t="s">
        <v>74</v>
      </c>
      <c r="C43" s="180"/>
      <c r="D43" s="180"/>
      <c r="E43" s="180"/>
      <c r="F43" s="180"/>
      <c r="G43" s="274"/>
      <c r="H43" s="274"/>
      <c r="I43" s="729"/>
      <c r="J43" s="622"/>
      <c r="K43" s="729"/>
      <c r="L43" s="270"/>
    </row>
    <row r="44" spans="1:12" ht="20.1" customHeight="1">
      <c r="A44" s="133"/>
      <c r="B44" s="293" t="s">
        <v>366</v>
      </c>
      <c r="C44" s="581">
        <f>SUM(C39:C43)</f>
        <v>0</v>
      </c>
      <c r="D44" s="581">
        <f aca="true" t="shared" si="2" ref="D44">SUM(D39:D43)</f>
        <v>0</v>
      </c>
      <c r="E44" s="581">
        <f aca="true" t="shared" si="3" ref="E44">SUM(E39:E43)</f>
        <v>0</v>
      </c>
      <c r="F44" s="581">
        <f aca="true" t="shared" si="4" ref="F44">SUM(F39:F43)</f>
        <v>0</v>
      </c>
      <c r="G44" s="578"/>
      <c r="H44" s="578"/>
      <c r="I44" s="579"/>
      <c r="J44" s="691"/>
      <c r="K44" s="579"/>
      <c r="L44" s="580"/>
    </row>
    <row r="45" spans="1:139" s="93" customFormat="1" ht="6" customHeight="1">
      <c r="A45" s="130"/>
      <c r="B45" s="131"/>
      <c r="C45" s="255"/>
      <c r="D45" s="255"/>
      <c r="E45" s="154"/>
      <c r="F45" s="154"/>
      <c r="G45" s="226"/>
      <c r="H45" s="226"/>
      <c r="I45" s="155"/>
      <c r="J45" s="690"/>
      <c r="K45" s="155"/>
      <c r="L45" s="227"/>
      <c r="M45" s="236"/>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row>
    <row r="46" spans="1:12" ht="16.5">
      <c r="A46" s="128" t="s">
        <v>38</v>
      </c>
      <c r="B46" s="106" t="s">
        <v>37</v>
      </c>
      <c r="C46" s="305"/>
      <c r="D46" s="305"/>
      <c r="E46" s="305"/>
      <c r="F46" s="305"/>
      <c r="G46" s="274"/>
      <c r="H46" s="274"/>
      <c r="I46" s="250"/>
      <c r="J46" s="622"/>
      <c r="K46" s="250"/>
      <c r="L46" s="270"/>
    </row>
    <row r="47" spans="1:12" ht="30" customHeight="1">
      <c r="A47" s="133" t="s">
        <v>199</v>
      </c>
      <c r="B47" s="246" t="s">
        <v>8</v>
      </c>
      <c r="C47" s="180"/>
      <c r="D47" s="180"/>
      <c r="E47" s="180"/>
      <c r="F47" s="180"/>
      <c r="G47" s="274"/>
      <c r="H47" s="274"/>
      <c r="I47" s="729" t="s">
        <v>341</v>
      </c>
      <c r="J47" s="622"/>
      <c r="K47" s="729" t="s">
        <v>723</v>
      </c>
      <c r="L47" s="270"/>
    </row>
    <row r="48" spans="1:12" ht="30" customHeight="1">
      <c r="A48" s="133" t="s">
        <v>200</v>
      </c>
      <c r="B48" s="246" t="s">
        <v>64</v>
      </c>
      <c r="C48" s="180"/>
      <c r="D48" s="180"/>
      <c r="E48" s="180"/>
      <c r="F48" s="180"/>
      <c r="G48" s="274"/>
      <c r="H48" s="274"/>
      <c r="I48" s="729"/>
      <c r="J48" s="622"/>
      <c r="K48" s="729"/>
      <c r="L48" s="271"/>
    </row>
    <row r="49" spans="1:12" ht="30" customHeight="1">
      <c r="A49" s="133" t="s">
        <v>201</v>
      </c>
      <c r="B49" s="246" t="s">
        <v>10</v>
      </c>
      <c r="C49" s="180"/>
      <c r="D49" s="180"/>
      <c r="E49" s="180"/>
      <c r="F49" s="180"/>
      <c r="G49" s="274"/>
      <c r="H49" s="274"/>
      <c r="I49" s="729"/>
      <c r="J49" s="622"/>
      <c r="K49" s="729"/>
      <c r="L49" s="270"/>
    </row>
    <row r="50" spans="1:12" ht="30" customHeight="1">
      <c r="A50" s="133" t="s">
        <v>202</v>
      </c>
      <c r="B50" s="246" t="s">
        <v>9</v>
      </c>
      <c r="C50" s="180"/>
      <c r="D50" s="180"/>
      <c r="E50" s="180"/>
      <c r="F50" s="180"/>
      <c r="G50" s="274"/>
      <c r="H50" s="274"/>
      <c r="I50" s="729"/>
      <c r="J50" s="622"/>
      <c r="K50" s="729"/>
      <c r="L50" s="271"/>
    </row>
    <row r="51" spans="1:12" ht="30" customHeight="1">
      <c r="A51" s="133" t="s">
        <v>203</v>
      </c>
      <c r="B51" s="246" t="s">
        <v>19</v>
      </c>
      <c r="C51" s="180"/>
      <c r="D51" s="180"/>
      <c r="E51" s="180"/>
      <c r="F51" s="180"/>
      <c r="G51" s="274"/>
      <c r="H51" s="274"/>
      <c r="I51" s="729"/>
      <c r="J51" s="622"/>
      <c r="K51" s="729"/>
      <c r="L51" s="267"/>
    </row>
    <row r="52" spans="1:12" ht="20.1" customHeight="1">
      <c r="A52" s="133"/>
      <c r="B52" s="293" t="s">
        <v>365</v>
      </c>
      <c r="C52" s="581">
        <f>SUM(C47:C51)</f>
        <v>0</v>
      </c>
      <c r="D52" s="581">
        <f aca="true" t="shared" si="5" ref="D52:F52">SUM(D47:D51)</f>
        <v>0</v>
      </c>
      <c r="E52" s="581">
        <f t="shared" si="5"/>
        <v>0</v>
      </c>
      <c r="F52" s="581">
        <f t="shared" si="5"/>
        <v>0</v>
      </c>
      <c r="G52" s="578"/>
      <c r="H52" s="578"/>
      <c r="I52" s="579"/>
      <c r="J52" s="691"/>
      <c r="K52" s="579"/>
      <c r="L52" s="580"/>
    </row>
    <row r="53" spans="1:139" s="93" customFormat="1" ht="6" customHeight="1">
      <c r="A53" s="130"/>
      <c r="B53" s="131"/>
      <c r="C53" s="255"/>
      <c r="D53" s="255"/>
      <c r="E53" s="154"/>
      <c r="F53" s="154"/>
      <c r="G53" s="226"/>
      <c r="H53" s="226"/>
      <c r="I53" s="155"/>
      <c r="J53" s="690"/>
      <c r="K53" s="155"/>
      <c r="L53" s="227"/>
      <c r="M53" s="236"/>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row>
    <row r="54" spans="1:12" ht="30">
      <c r="A54" s="128" t="s">
        <v>39</v>
      </c>
      <c r="B54" s="106" t="s">
        <v>343</v>
      </c>
      <c r="C54" s="291"/>
      <c r="D54" s="291"/>
      <c r="E54" s="291"/>
      <c r="F54" s="291"/>
      <c r="G54" s="274"/>
      <c r="H54" s="274"/>
      <c r="I54" s="250"/>
      <c r="J54" s="622"/>
      <c r="K54" s="250"/>
      <c r="L54" s="267"/>
    </row>
    <row r="55" spans="1:12" ht="28.7" customHeight="1">
      <c r="A55" s="133" t="s">
        <v>199</v>
      </c>
      <c r="B55" s="246" t="s">
        <v>70</v>
      </c>
      <c r="C55" s="180"/>
      <c r="D55" s="180"/>
      <c r="E55" s="180"/>
      <c r="F55" s="180"/>
      <c r="G55" s="274"/>
      <c r="H55" s="274"/>
      <c r="I55" s="769" t="s">
        <v>724</v>
      </c>
      <c r="J55" s="622"/>
      <c r="K55" s="250"/>
      <c r="L55" s="267"/>
    </row>
    <row r="56" spans="1:12" ht="20.1" customHeight="1">
      <c r="A56" s="133" t="s">
        <v>200</v>
      </c>
      <c r="B56" s="246" t="s">
        <v>65</v>
      </c>
      <c r="C56" s="180"/>
      <c r="D56" s="180"/>
      <c r="E56" s="180"/>
      <c r="F56" s="180"/>
      <c r="G56" s="274"/>
      <c r="H56" s="274"/>
      <c r="I56" s="769"/>
      <c r="J56" s="622"/>
      <c r="K56" s="250"/>
      <c r="L56" s="267"/>
    </row>
    <row r="57" spans="1:12" ht="20.1" customHeight="1">
      <c r="A57" s="133" t="s">
        <v>201</v>
      </c>
      <c r="B57" s="246" t="s">
        <v>370</v>
      </c>
      <c r="C57" s="583"/>
      <c r="D57" s="180"/>
      <c r="E57" s="180"/>
      <c r="F57" s="180"/>
      <c r="G57" s="274"/>
      <c r="H57" s="274"/>
      <c r="I57" s="769"/>
      <c r="J57" s="622"/>
      <c r="K57" s="250"/>
      <c r="L57" s="267"/>
    </row>
    <row r="58" spans="1:12" ht="29.45" customHeight="1">
      <c r="A58" s="133" t="s">
        <v>202</v>
      </c>
      <c r="B58" s="246" t="s">
        <v>342</v>
      </c>
      <c r="C58" s="180"/>
      <c r="D58" s="180"/>
      <c r="E58" s="180"/>
      <c r="F58" s="180"/>
      <c r="G58" s="274"/>
      <c r="H58" s="274"/>
      <c r="I58" s="769"/>
      <c r="J58" s="622"/>
      <c r="K58" s="250"/>
      <c r="L58" s="267"/>
    </row>
    <row r="59" spans="1:12" ht="30">
      <c r="A59" s="133" t="s">
        <v>203</v>
      </c>
      <c r="B59" s="246" t="s">
        <v>129</v>
      </c>
      <c r="C59" s="180"/>
      <c r="D59" s="180"/>
      <c r="E59" s="180"/>
      <c r="F59" s="180"/>
      <c r="G59" s="274"/>
      <c r="H59" s="274"/>
      <c r="I59" s="769"/>
      <c r="J59" s="622"/>
      <c r="K59" s="250"/>
      <c r="L59" s="267"/>
    </row>
    <row r="60" spans="1:12" ht="45">
      <c r="A60" s="133" t="s">
        <v>204</v>
      </c>
      <c r="B60" s="246" t="s">
        <v>61</v>
      </c>
      <c r="C60" s="180"/>
      <c r="D60" s="180"/>
      <c r="E60" s="180"/>
      <c r="F60" s="180"/>
      <c r="G60" s="274"/>
      <c r="H60" s="274"/>
      <c r="I60" s="769"/>
      <c r="J60" s="622"/>
      <c r="K60" s="250"/>
      <c r="L60" s="267"/>
    </row>
    <row r="61" spans="1:12" ht="45">
      <c r="A61" s="133" t="s">
        <v>205</v>
      </c>
      <c r="B61" s="246" t="s">
        <v>75</v>
      </c>
      <c r="C61" s="180"/>
      <c r="D61" s="180"/>
      <c r="E61" s="180"/>
      <c r="F61" s="180"/>
      <c r="G61" s="274"/>
      <c r="H61" s="274"/>
      <c r="I61" s="769"/>
      <c r="J61" s="622"/>
      <c r="K61" s="161" t="s">
        <v>371</v>
      </c>
      <c r="L61" s="267"/>
    </row>
    <row r="62" spans="1:139" s="92" customFormat="1" ht="3" customHeight="1">
      <c r="A62" s="146"/>
      <c r="B62" s="140"/>
      <c r="C62" s="164"/>
      <c r="D62" s="164"/>
      <c r="E62" s="164"/>
      <c r="F62" s="179"/>
      <c r="G62" s="164"/>
      <c r="H62" s="164"/>
      <c r="I62" s="769"/>
      <c r="J62" s="676"/>
      <c r="K62" s="123"/>
      <c r="L62" s="272"/>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row>
    <row r="63" spans="1:12" ht="30">
      <c r="A63" s="133" t="s">
        <v>206</v>
      </c>
      <c r="B63" s="246" t="s">
        <v>344</v>
      </c>
      <c r="C63" s="180"/>
      <c r="D63" s="180"/>
      <c r="E63" s="180"/>
      <c r="F63" s="180"/>
      <c r="G63" s="274"/>
      <c r="H63" s="274"/>
      <c r="I63" s="769"/>
      <c r="J63" s="622"/>
      <c r="K63" s="250"/>
      <c r="L63" s="267"/>
    </row>
    <row r="64" spans="1:12" ht="60">
      <c r="A64" s="133" t="s">
        <v>221</v>
      </c>
      <c r="B64" s="246" t="s">
        <v>345</v>
      </c>
      <c r="C64" s="180"/>
      <c r="D64" s="180"/>
      <c r="E64" s="180"/>
      <c r="F64" s="180"/>
      <c r="G64" s="274"/>
      <c r="H64" s="274"/>
      <c r="I64" s="769"/>
      <c r="J64" s="622"/>
      <c r="K64" s="161" t="s">
        <v>606</v>
      </c>
      <c r="L64" s="267"/>
    </row>
    <row r="65" spans="1:12" ht="20.1" customHeight="1">
      <c r="A65" s="133" t="s">
        <v>223</v>
      </c>
      <c r="B65" s="246" t="s">
        <v>7</v>
      </c>
      <c r="C65" s="180"/>
      <c r="D65" s="180"/>
      <c r="E65" s="180"/>
      <c r="F65" s="180"/>
      <c r="G65" s="274"/>
      <c r="H65" s="274"/>
      <c r="I65" s="769"/>
      <c r="J65" s="622"/>
      <c r="K65" s="250"/>
      <c r="L65" s="267"/>
    </row>
    <row r="66" spans="1:12" ht="30">
      <c r="A66" s="133" t="s">
        <v>288</v>
      </c>
      <c r="B66" s="246" t="s">
        <v>713</v>
      </c>
      <c r="C66" s="180"/>
      <c r="D66" s="180"/>
      <c r="E66" s="180"/>
      <c r="F66" s="180"/>
      <c r="G66" s="274"/>
      <c r="H66" s="274"/>
      <c r="I66" s="769"/>
      <c r="J66" s="622"/>
      <c r="K66" s="161" t="s">
        <v>66</v>
      </c>
      <c r="L66" s="267"/>
    </row>
    <row r="67" spans="1:12" ht="30">
      <c r="A67" s="133" t="s">
        <v>289</v>
      </c>
      <c r="B67" s="246" t="s">
        <v>346</v>
      </c>
      <c r="C67" s="180"/>
      <c r="D67" s="180"/>
      <c r="E67" s="180"/>
      <c r="F67" s="180"/>
      <c r="G67" s="274"/>
      <c r="H67" s="274"/>
      <c r="I67" s="769"/>
      <c r="J67" s="622"/>
      <c r="K67" s="250"/>
      <c r="L67" s="267"/>
    </row>
    <row r="68" spans="1:12" ht="20.1" customHeight="1">
      <c r="A68" s="133" t="s">
        <v>290</v>
      </c>
      <c r="B68" s="246" t="s">
        <v>11</v>
      </c>
      <c r="C68" s="180"/>
      <c r="D68" s="180"/>
      <c r="E68" s="180"/>
      <c r="F68" s="180"/>
      <c r="G68" s="274"/>
      <c r="H68" s="274"/>
      <c r="I68" s="769"/>
      <c r="J68" s="622"/>
      <c r="K68" s="250"/>
      <c r="L68" s="267"/>
    </row>
    <row r="69" spans="1:139" s="92" customFormat="1" ht="3" customHeight="1">
      <c r="A69" s="146"/>
      <c r="B69" s="140"/>
      <c r="C69" s="164"/>
      <c r="D69" s="164"/>
      <c r="E69" s="164"/>
      <c r="F69" s="179"/>
      <c r="G69" s="164"/>
      <c r="H69" s="164"/>
      <c r="I69" s="769"/>
      <c r="J69" s="676"/>
      <c r="K69" s="123"/>
      <c r="L69" s="272"/>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row>
    <row r="70" spans="1:12" ht="20.1" customHeight="1">
      <c r="A70" s="133" t="s">
        <v>291</v>
      </c>
      <c r="B70" s="246" t="s">
        <v>351</v>
      </c>
      <c r="C70" s="180"/>
      <c r="D70" s="180"/>
      <c r="E70" s="180"/>
      <c r="F70" s="180"/>
      <c r="G70" s="274"/>
      <c r="H70" s="274"/>
      <c r="I70" s="769"/>
      <c r="J70" s="622"/>
      <c r="K70" s="230"/>
      <c r="L70" s="267"/>
    </row>
    <row r="71" spans="1:12" ht="30" customHeight="1">
      <c r="A71" s="133" t="s">
        <v>292</v>
      </c>
      <c r="B71" s="246" t="s">
        <v>347</v>
      </c>
      <c r="C71" s="180"/>
      <c r="D71" s="180"/>
      <c r="E71" s="180"/>
      <c r="F71" s="180"/>
      <c r="G71" s="274"/>
      <c r="H71" s="274"/>
      <c r="I71" s="769"/>
      <c r="J71" s="622"/>
      <c r="K71" s="230"/>
      <c r="L71" s="267"/>
    </row>
    <row r="72" spans="1:12" ht="30" customHeight="1">
      <c r="A72" s="133" t="s">
        <v>337</v>
      </c>
      <c r="B72" s="246" t="s">
        <v>348</v>
      </c>
      <c r="C72" s="180"/>
      <c r="D72" s="180"/>
      <c r="E72" s="180"/>
      <c r="F72" s="180"/>
      <c r="G72" s="274"/>
      <c r="H72" s="274"/>
      <c r="I72" s="769"/>
      <c r="J72" s="622"/>
      <c r="K72" s="230"/>
      <c r="L72" s="267"/>
    </row>
    <row r="73" spans="1:12" ht="45" customHeight="1">
      <c r="A73" s="133" t="s">
        <v>336</v>
      </c>
      <c r="B73" s="246" t="s">
        <v>349</v>
      </c>
      <c r="C73" s="180"/>
      <c r="D73" s="180"/>
      <c r="E73" s="180"/>
      <c r="F73" s="180"/>
      <c r="G73" s="274"/>
      <c r="H73" s="274"/>
      <c r="I73" s="769"/>
      <c r="J73" s="622"/>
      <c r="K73" s="230"/>
      <c r="L73" s="267"/>
    </row>
    <row r="74" spans="1:12" ht="30" customHeight="1">
      <c r="A74" s="133" t="s">
        <v>352</v>
      </c>
      <c r="B74" s="246" t="s">
        <v>350</v>
      </c>
      <c r="C74" s="180"/>
      <c r="D74" s="180"/>
      <c r="E74" s="180"/>
      <c r="F74" s="180"/>
      <c r="G74" s="274"/>
      <c r="H74" s="274"/>
      <c r="I74" s="769"/>
      <c r="J74" s="622"/>
      <c r="K74" s="230"/>
      <c r="L74" s="267"/>
    </row>
    <row r="75" spans="1:12" ht="30" customHeight="1">
      <c r="A75" s="133"/>
      <c r="B75" s="293" t="s">
        <v>364</v>
      </c>
      <c r="C75" s="581">
        <f>SUM(C55:C74)</f>
        <v>0</v>
      </c>
      <c r="D75" s="581">
        <f aca="true" t="shared" si="6" ref="D75:F75">SUM(D55:D74)</f>
        <v>0</v>
      </c>
      <c r="E75" s="581">
        <f t="shared" si="6"/>
        <v>0</v>
      </c>
      <c r="F75" s="581">
        <f t="shared" si="6"/>
        <v>0</v>
      </c>
      <c r="G75" s="578"/>
      <c r="H75" s="578"/>
      <c r="I75" s="579"/>
      <c r="J75" s="691"/>
      <c r="K75" s="579"/>
      <c r="L75" s="580"/>
    </row>
    <row r="76" spans="1:139" s="93" customFormat="1" ht="6" customHeight="1">
      <c r="A76" s="130"/>
      <c r="B76" s="131"/>
      <c r="C76" s="166"/>
      <c r="D76" s="166"/>
      <c r="E76" s="113"/>
      <c r="F76" s="176"/>
      <c r="G76" s="155"/>
      <c r="H76" s="226"/>
      <c r="I76" s="155"/>
      <c r="J76" s="690"/>
      <c r="K76" s="155"/>
      <c r="L76" s="227"/>
      <c r="M76" s="236"/>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row>
    <row r="77" spans="1:12" ht="16.5">
      <c r="A77" s="128" t="s">
        <v>41</v>
      </c>
      <c r="B77" s="106" t="s">
        <v>78</v>
      </c>
      <c r="C77" s="247" t="s">
        <v>67</v>
      </c>
      <c r="D77" s="280"/>
      <c r="E77" s="281"/>
      <c r="F77" s="282"/>
      <c r="G77" s="281"/>
      <c r="H77" s="277"/>
      <c r="I77" s="252"/>
      <c r="J77" s="622"/>
      <c r="K77" s="250"/>
      <c r="L77" s="267"/>
    </row>
    <row r="78" spans="1:12" ht="20.1" customHeight="1">
      <c r="A78" s="133" t="s">
        <v>199</v>
      </c>
      <c r="B78" s="246" t="s">
        <v>68</v>
      </c>
      <c r="C78" s="287"/>
      <c r="D78" s="281"/>
      <c r="E78" s="281"/>
      <c r="F78" s="282"/>
      <c r="G78" s="281"/>
      <c r="H78" s="277"/>
      <c r="I78" s="775" t="s">
        <v>372</v>
      </c>
      <c r="J78" s="622"/>
      <c r="K78" s="769" t="s">
        <v>73</v>
      </c>
      <c r="L78" s="267"/>
    </row>
    <row r="79" spans="1:12" ht="20.1" customHeight="1">
      <c r="A79" s="133" t="s">
        <v>200</v>
      </c>
      <c r="B79" s="246" t="s">
        <v>69</v>
      </c>
      <c r="C79" s="287"/>
      <c r="D79" s="281"/>
      <c r="E79" s="281"/>
      <c r="F79" s="282"/>
      <c r="G79" s="281"/>
      <c r="H79" s="277"/>
      <c r="I79" s="775"/>
      <c r="J79" s="622"/>
      <c r="K79" s="769"/>
      <c r="L79" s="267"/>
    </row>
    <row r="80" spans="1:12" ht="20.1" customHeight="1">
      <c r="A80" s="133" t="s">
        <v>201</v>
      </c>
      <c r="B80" s="246" t="s">
        <v>130</v>
      </c>
      <c r="C80" s="287"/>
      <c r="D80" s="281"/>
      <c r="E80" s="281"/>
      <c r="F80" s="282"/>
      <c r="G80" s="281"/>
      <c r="H80" s="277"/>
      <c r="I80" s="775"/>
      <c r="J80" s="622"/>
      <c r="K80" s="769"/>
      <c r="L80" s="267"/>
    </row>
    <row r="81" spans="1:12" ht="20.1" customHeight="1">
      <c r="A81" s="133" t="s">
        <v>202</v>
      </c>
      <c r="B81" s="246" t="s">
        <v>714</v>
      </c>
      <c r="C81" s="287"/>
      <c r="D81" s="281"/>
      <c r="E81" s="281"/>
      <c r="F81" s="282"/>
      <c r="G81" s="281"/>
      <c r="H81" s="277"/>
      <c r="I81" s="775"/>
      <c r="J81" s="622"/>
      <c r="K81" s="769"/>
      <c r="L81" s="267"/>
    </row>
    <row r="82" spans="1:12" ht="20.1" customHeight="1">
      <c r="A82" s="133" t="s">
        <v>203</v>
      </c>
      <c r="B82" s="246" t="s">
        <v>715</v>
      </c>
      <c r="C82" s="287"/>
      <c r="D82" s="281"/>
      <c r="E82" s="281"/>
      <c r="F82" s="282"/>
      <c r="G82" s="281"/>
      <c r="H82" s="277"/>
      <c r="I82" s="775"/>
      <c r="J82" s="622"/>
      <c r="K82" s="769"/>
      <c r="L82" s="267"/>
    </row>
    <row r="83" spans="1:12" ht="20.1" customHeight="1">
      <c r="A83" s="133" t="s">
        <v>204</v>
      </c>
      <c r="B83" s="246" t="s">
        <v>716</v>
      </c>
      <c r="C83" s="287"/>
      <c r="D83" s="281"/>
      <c r="E83" s="281"/>
      <c r="F83" s="282"/>
      <c r="G83" s="281"/>
      <c r="H83" s="277"/>
      <c r="I83" s="775"/>
      <c r="J83" s="622"/>
      <c r="K83" s="769"/>
      <c r="L83" s="267"/>
    </row>
    <row r="84" spans="1:12" ht="20.1" customHeight="1">
      <c r="A84" s="133" t="s">
        <v>205</v>
      </c>
      <c r="B84" s="246" t="s">
        <v>13</v>
      </c>
      <c r="C84" s="287"/>
      <c r="D84" s="281"/>
      <c r="E84" s="281"/>
      <c r="F84" s="282"/>
      <c r="G84" s="281"/>
      <c r="H84" s="277"/>
      <c r="I84" s="775"/>
      <c r="J84" s="622"/>
      <c r="K84" s="769"/>
      <c r="L84" s="267"/>
    </row>
    <row r="85" spans="1:12" ht="20.1" customHeight="1">
      <c r="A85" s="133" t="s">
        <v>206</v>
      </c>
      <c r="B85" s="246" t="s">
        <v>18</v>
      </c>
      <c r="C85" s="287"/>
      <c r="D85" s="281"/>
      <c r="E85" s="281"/>
      <c r="F85" s="282"/>
      <c r="G85" s="281"/>
      <c r="H85" s="277"/>
      <c r="I85" s="775"/>
      <c r="J85" s="622"/>
      <c r="K85" s="769"/>
      <c r="L85" s="267"/>
    </row>
    <row r="86" spans="1:12" ht="20.1" customHeight="1">
      <c r="A86" s="133" t="s">
        <v>221</v>
      </c>
      <c r="B86" s="246" t="s">
        <v>717</v>
      </c>
      <c r="C86" s="287"/>
      <c r="D86" s="281"/>
      <c r="E86" s="281"/>
      <c r="F86" s="282"/>
      <c r="G86" s="281"/>
      <c r="H86" s="277"/>
      <c r="I86" s="775"/>
      <c r="J86" s="622"/>
      <c r="K86" s="769"/>
      <c r="L86" s="267"/>
    </row>
    <row r="87" spans="1:12" ht="30">
      <c r="A87" s="133" t="s">
        <v>223</v>
      </c>
      <c r="B87" s="246" t="s">
        <v>353</v>
      </c>
      <c r="C87" s="287"/>
      <c r="D87" s="281"/>
      <c r="E87" s="281"/>
      <c r="F87" s="282"/>
      <c r="G87" s="281"/>
      <c r="H87" s="277"/>
      <c r="I87" s="775"/>
      <c r="J87" s="622"/>
      <c r="K87" s="769"/>
      <c r="L87" s="267"/>
    </row>
    <row r="88" spans="1:12" ht="20.1" customHeight="1">
      <c r="A88" s="133" t="s">
        <v>288</v>
      </c>
      <c r="B88" s="246" t="s">
        <v>718</v>
      </c>
      <c r="C88" s="287"/>
      <c r="D88" s="281"/>
      <c r="E88" s="281"/>
      <c r="F88" s="282"/>
      <c r="G88" s="281"/>
      <c r="H88" s="277"/>
      <c r="I88" s="775"/>
      <c r="J88" s="622"/>
      <c r="K88" s="769"/>
      <c r="L88" s="267"/>
    </row>
    <row r="89" spans="1:12" ht="30">
      <c r="A89" s="133" t="s">
        <v>289</v>
      </c>
      <c r="B89" s="246" t="s">
        <v>719</v>
      </c>
      <c r="C89" s="287"/>
      <c r="D89" s="281"/>
      <c r="E89" s="281"/>
      <c r="F89" s="282"/>
      <c r="G89" s="281"/>
      <c r="H89" s="277"/>
      <c r="I89" s="775"/>
      <c r="J89" s="622"/>
      <c r="K89" s="769"/>
      <c r="L89" s="267"/>
    </row>
    <row r="90" spans="1:139" s="93" customFormat="1" ht="6" customHeight="1">
      <c r="A90" s="130"/>
      <c r="B90" s="131"/>
      <c r="C90" s="166"/>
      <c r="D90" s="255"/>
      <c r="E90" s="154"/>
      <c r="F90" s="154"/>
      <c r="G90" s="155"/>
      <c r="H90" s="226"/>
      <c r="I90" s="155"/>
      <c r="J90" s="690"/>
      <c r="K90" s="155"/>
      <c r="L90" s="227"/>
      <c r="M90" s="236"/>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row>
    <row r="91" spans="1:12" ht="16.5">
      <c r="A91" s="128" t="s">
        <v>43</v>
      </c>
      <c r="B91" s="106" t="s">
        <v>42</v>
      </c>
      <c r="C91" s="288" t="s">
        <v>354</v>
      </c>
      <c r="D91" s="280"/>
      <c r="E91" s="281"/>
      <c r="F91" s="283"/>
      <c r="G91" s="281"/>
      <c r="H91" s="277"/>
      <c r="I91" s="252"/>
      <c r="J91" s="622"/>
      <c r="K91" s="250"/>
      <c r="L91" s="267"/>
    </row>
    <row r="92" spans="1:12" ht="20.1" customHeight="1">
      <c r="A92" s="133" t="s">
        <v>199</v>
      </c>
      <c r="B92" s="246" t="s">
        <v>360</v>
      </c>
      <c r="C92" s="289"/>
      <c r="D92" s="281"/>
      <c r="E92" s="281"/>
      <c r="F92" s="282"/>
      <c r="G92" s="281"/>
      <c r="H92" s="277"/>
      <c r="I92" s="253" t="s">
        <v>361</v>
      </c>
      <c r="J92" s="622"/>
      <c r="K92" s="765" t="s">
        <v>72</v>
      </c>
      <c r="L92" s="267"/>
    </row>
    <row r="93" spans="1:139" s="92" customFormat="1" ht="3" customHeight="1">
      <c r="A93" s="146"/>
      <c r="B93" s="140"/>
      <c r="C93" s="123"/>
      <c r="D93" s="123"/>
      <c r="E93" s="123"/>
      <c r="F93" s="157"/>
      <c r="G93" s="123"/>
      <c r="H93" s="164"/>
      <c r="I93" s="123"/>
      <c r="J93" s="676"/>
      <c r="K93" s="766"/>
      <c r="L93" s="272"/>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row>
    <row r="94" spans="1:12" ht="15">
      <c r="A94" s="245"/>
      <c r="B94" s="246"/>
      <c r="C94" s="288" t="s">
        <v>67</v>
      </c>
      <c r="D94" s="281"/>
      <c r="E94" s="281"/>
      <c r="F94" s="282"/>
      <c r="G94" s="281"/>
      <c r="H94" s="277"/>
      <c r="I94" s="252"/>
      <c r="J94" s="622"/>
      <c r="K94" s="766"/>
      <c r="L94" s="267"/>
    </row>
    <row r="95" spans="1:12" ht="20.1" customHeight="1">
      <c r="A95" s="133" t="s">
        <v>200</v>
      </c>
      <c r="B95" s="246" t="s">
        <v>355</v>
      </c>
      <c r="C95" s="287"/>
      <c r="D95" s="281"/>
      <c r="E95" s="281"/>
      <c r="F95" s="282"/>
      <c r="G95" s="281"/>
      <c r="H95" s="277"/>
      <c r="I95" s="762" t="s">
        <v>373</v>
      </c>
      <c r="J95" s="622"/>
      <c r="K95" s="766"/>
      <c r="L95" s="267"/>
    </row>
    <row r="96" spans="1:12" ht="20.1" customHeight="1">
      <c r="A96" s="133" t="s">
        <v>201</v>
      </c>
      <c r="B96" s="246" t="s">
        <v>357</v>
      </c>
      <c r="C96" s="287"/>
      <c r="D96" s="281"/>
      <c r="E96" s="281"/>
      <c r="F96" s="282"/>
      <c r="G96" s="281"/>
      <c r="H96" s="277"/>
      <c r="I96" s="763"/>
      <c r="J96" s="622"/>
      <c r="K96" s="766"/>
      <c r="L96" s="267"/>
    </row>
    <row r="97" spans="1:12" ht="20.1" customHeight="1">
      <c r="A97" s="133" t="s">
        <v>202</v>
      </c>
      <c r="B97" s="246" t="s">
        <v>358</v>
      </c>
      <c r="C97" s="287"/>
      <c r="D97" s="281"/>
      <c r="E97" s="281"/>
      <c r="F97" s="282"/>
      <c r="G97" s="281"/>
      <c r="H97" s="277"/>
      <c r="I97" s="763"/>
      <c r="J97" s="622"/>
      <c r="K97" s="766"/>
      <c r="L97" s="267"/>
    </row>
    <row r="98" spans="1:14" ht="20.1" customHeight="1">
      <c r="A98" s="133" t="s">
        <v>203</v>
      </c>
      <c r="B98" s="246" t="s">
        <v>356</v>
      </c>
      <c r="C98" s="289"/>
      <c r="D98" s="281"/>
      <c r="E98" s="281"/>
      <c r="F98" s="282"/>
      <c r="G98" s="284"/>
      <c r="H98" s="278"/>
      <c r="I98" s="763"/>
      <c r="J98" s="622"/>
      <c r="K98" s="766"/>
      <c r="L98" s="267"/>
      <c r="M98" s="5"/>
      <c r="N98" s="5"/>
    </row>
    <row r="99" spans="1:12" ht="20.1" customHeight="1">
      <c r="A99" s="249" t="s">
        <v>204</v>
      </c>
      <c r="B99" s="248" t="s">
        <v>359</v>
      </c>
      <c r="C99" s="290"/>
      <c r="D99" s="285"/>
      <c r="E99" s="285"/>
      <c r="F99" s="286"/>
      <c r="G99" s="285"/>
      <c r="H99" s="279"/>
      <c r="I99" s="764"/>
      <c r="J99" s="623"/>
      <c r="K99" s="767"/>
      <c r="L99" s="273"/>
    </row>
  </sheetData>
  <sheetProtection algorithmName="SHA-512" hashValue="+WPG6yVkeSJCeIsWHB5ilu8OZBEl+LNrA1ZrNnsEw4iJ1VlkhN685vpXYZ92NCum2c8XfsGHZ0Fr6igcmhJWWQ==" saltValue="J3HsORDmMfzDlEuYa6Feug==" spinCount="100000" sheet="1" objects="1" scenarios="1" formatCells="0" formatColumns="0" formatRows="0"/>
  <mergeCells count="17">
    <mergeCell ref="I78:I89"/>
    <mergeCell ref="I95:I99"/>
    <mergeCell ref="I47:I51"/>
    <mergeCell ref="K47:K51"/>
    <mergeCell ref="K92:K99"/>
    <mergeCell ref="C1:G1"/>
    <mergeCell ref="I19:I25"/>
    <mergeCell ref="I27:I35"/>
    <mergeCell ref="K78:K89"/>
    <mergeCell ref="C4:F4"/>
    <mergeCell ref="K8:K15"/>
    <mergeCell ref="K27:K35"/>
    <mergeCell ref="K39:K43"/>
    <mergeCell ref="I39:I43"/>
    <mergeCell ref="I55:I74"/>
    <mergeCell ref="I8:I15"/>
    <mergeCell ref="K19:K25"/>
  </mergeCells>
  <dataValidations count="1">
    <dataValidation type="list" allowBlank="1" showInputMessage="1" showErrorMessage="1" sqref="C70:F74 C47:F51 C27:F35 C39:F43 C19:F25 C55:F61 C63:F68 C8:F15">
      <formula1>'Data '!$A$1:$A$7</formula1>
    </dataValidation>
  </dataValidations>
  <printOptions/>
  <pageMargins left="0.7" right="0.7" top="0.75" bottom="0.75" header="0.3" footer="0.3"/>
  <pageSetup fitToHeight="0" fitToWidth="1" horizontalDpi="600" verticalDpi="600" orientation="landscape" paperSize="5" scale="46"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A43D4-D72D-44D8-9A66-68BEAAB6E493}">
  <sheetPr>
    <pageSetUpPr fitToPage="1"/>
  </sheetPr>
  <dimension ref="A1:EI52"/>
  <sheetViews>
    <sheetView showZeros="0" zoomScale="80" zoomScaleNormal="80" workbookViewId="0" topLeftCell="A1">
      <pane ySplit="2" topLeftCell="A3" activePane="bottomLeft" state="frozen"/>
      <selection pane="bottomLeft" activeCell="I17" sqref="I17"/>
    </sheetView>
  </sheetViews>
  <sheetFormatPr defaultColWidth="9.00390625" defaultRowHeight="15"/>
  <cols>
    <col min="1" max="1" width="4.57421875" style="2" customWidth="1"/>
    <col min="2" max="2" width="40.8515625" style="3" customWidth="1"/>
    <col min="3" max="3" width="60.7109375" style="3" customWidth="1"/>
    <col min="4" max="4" width="25.7109375" style="3" customWidth="1"/>
    <col min="5" max="5" width="40.7109375" style="3" customWidth="1"/>
    <col min="6" max="6" width="50.7109375" style="3" customWidth="1"/>
    <col min="7" max="7" width="40.7109375" style="254" customWidth="1"/>
    <col min="8" max="8" width="18.7109375" style="3" customWidth="1"/>
    <col min="9" max="9" width="40.7109375" style="254" customWidth="1"/>
    <col min="10" max="10" width="50.7109375" style="3" customWidth="1"/>
    <col min="11" max="12" width="35.7109375" style="309" customWidth="1"/>
    <col min="13" max="16384" width="9.00390625" style="3" customWidth="1"/>
  </cols>
  <sheetData>
    <row r="1" spans="1:137" s="231" customFormat="1" ht="16.35" customHeight="1">
      <c r="A1" s="257"/>
      <c r="B1" s="242" t="s">
        <v>49</v>
      </c>
      <c r="C1" s="306" t="s">
        <v>374</v>
      </c>
      <c r="D1" s="307" t="s">
        <v>380</v>
      </c>
      <c r="E1" s="307" t="s">
        <v>409</v>
      </c>
      <c r="F1" s="242" t="s">
        <v>217</v>
      </c>
      <c r="G1" s="242" t="s">
        <v>52</v>
      </c>
      <c r="H1" s="258" t="s">
        <v>53</v>
      </c>
      <c r="I1" s="242" t="s">
        <v>216</v>
      </c>
      <c r="J1" s="311" t="s">
        <v>105</v>
      </c>
      <c r="K1" s="315"/>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row>
    <row r="2" spans="1:12" s="254" customFormat="1" ht="30" customHeight="1">
      <c r="A2" s="262"/>
      <c r="B2" s="250"/>
      <c r="C2" s="125"/>
      <c r="D2" s="296" t="s">
        <v>403</v>
      </c>
      <c r="E2" s="125"/>
      <c r="F2" s="250"/>
      <c r="G2" s="250"/>
      <c r="H2" s="250"/>
      <c r="I2" s="250"/>
      <c r="J2" s="312"/>
      <c r="K2" s="317"/>
      <c r="L2" s="318"/>
    </row>
    <row r="3" spans="1:12" ht="15">
      <c r="A3" s="245"/>
      <c r="B3" s="297"/>
      <c r="C3" s="298"/>
      <c r="D3" s="299"/>
      <c r="E3" s="300"/>
      <c r="F3" s="300"/>
      <c r="G3" s="252"/>
      <c r="H3" s="274"/>
      <c r="I3" s="301"/>
      <c r="J3" s="313"/>
      <c r="K3" s="319"/>
      <c r="L3" s="320"/>
    </row>
    <row r="4" spans="1:12" s="1" customFormat="1" ht="16.5" customHeight="1">
      <c r="A4" s="243">
        <v>5</v>
      </c>
      <c r="B4" s="129" t="s">
        <v>77</v>
      </c>
      <c r="C4" s="770"/>
      <c r="D4" s="770"/>
      <c r="E4" s="770"/>
      <c r="F4" s="302"/>
      <c r="G4" s="303"/>
      <c r="H4" s="305"/>
      <c r="I4" s="291"/>
      <c r="J4" s="313"/>
      <c r="K4" s="321"/>
      <c r="L4" s="322"/>
    </row>
    <row r="5" spans="1:137" s="93" customFormat="1" ht="6" customHeight="1">
      <c r="A5" s="130"/>
      <c r="B5" s="131"/>
      <c r="C5" s="166"/>
      <c r="D5" s="166"/>
      <c r="E5" s="113"/>
      <c r="F5" s="176"/>
      <c r="G5" s="114"/>
      <c r="H5" s="224"/>
      <c r="I5" s="224"/>
      <c r="J5" s="314"/>
      <c r="K5" s="394"/>
      <c r="L5" s="393"/>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row>
    <row r="6" spans="1:12" s="1" customFormat="1" ht="39.95" customHeight="1">
      <c r="A6" s="128" t="s">
        <v>379</v>
      </c>
      <c r="B6" s="106" t="s">
        <v>593</v>
      </c>
      <c r="C6" s="603">
        <f>'Sect. 3'!C20:G20</f>
        <v>0</v>
      </c>
      <c r="D6" s="335"/>
      <c r="E6" s="335"/>
      <c r="F6" s="336"/>
      <c r="G6" s="384"/>
      <c r="H6" s="337"/>
      <c r="I6" s="280"/>
      <c r="J6" s="387"/>
      <c r="K6" s="321"/>
      <c r="L6" s="322"/>
    </row>
    <row r="7" spans="1:12" s="1" customFormat="1" ht="39.95" customHeight="1">
      <c r="A7" s="304"/>
      <c r="B7" s="327" t="s">
        <v>79</v>
      </c>
      <c r="C7" s="692"/>
      <c r="D7" s="420"/>
      <c r="E7" s="420"/>
      <c r="F7" s="420"/>
      <c r="G7" s="775" t="s">
        <v>384</v>
      </c>
      <c r="H7" s="180"/>
      <c r="I7" s="769" t="s">
        <v>725</v>
      </c>
      <c r="J7" s="330"/>
      <c r="K7" s="321"/>
      <c r="L7" s="322"/>
    </row>
    <row r="8" spans="1:12" s="1" customFormat="1" ht="39.95" customHeight="1">
      <c r="A8" s="304"/>
      <c r="B8" s="327" t="s">
        <v>80</v>
      </c>
      <c r="C8" s="692"/>
      <c r="D8" s="420"/>
      <c r="E8" s="420"/>
      <c r="F8" s="420"/>
      <c r="G8" s="775"/>
      <c r="H8" s="180"/>
      <c r="I8" s="769"/>
      <c r="J8" s="330"/>
      <c r="K8" s="321"/>
      <c r="L8" s="322"/>
    </row>
    <row r="9" spans="1:12" s="1" customFormat="1" ht="39.95" customHeight="1">
      <c r="A9" s="304"/>
      <c r="B9" s="327" t="s">
        <v>81</v>
      </c>
      <c r="C9" s="692"/>
      <c r="D9" s="420"/>
      <c r="E9" s="420"/>
      <c r="F9" s="420"/>
      <c r="G9" s="775"/>
      <c r="H9" s="180"/>
      <c r="I9" s="769"/>
      <c r="J9" s="330"/>
      <c r="K9" s="321"/>
      <c r="L9" s="322"/>
    </row>
    <row r="10" spans="1:12" s="1" customFormat="1" ht="39.95" customHeight="1">
      <c r="A10" s="304"/>
      <c r="B10" s="327" t="s">
        <v>82</v>
      </c>
      <c r="C10" s="692"/>
      <c r="D10" s="420"/>
      <c r="E10" s="420"/>
      <c r="F10" s="420"/>
      <c r="G10" s="775"/>
      <c r="H10" s="180"/>
      <c r="I10" s="769"/>
      <c r="J10" s="330"/>
      <c r="K10" s="321"/>
      <c r="L10" s="322"/>
    </row>
    <row r="11" spans="1:12" s="1" customFormat="1" ht="39.95" customHeight="1">
      <c r="A11" s="304"/>
      <c r="B11" s="327" t="s">
        <v>83</v>
      </c>
      <c r="C11" s="692"/>
      <c r="D11" s="420"/>
      <c r="E11" s="420"/>
      <c r="F11" s="420"/>
      <c r="G11" s="775"/>
      <c r="H11" s="180"/>
      <c r="I11" s="769"/>
      <c r="J11" s="330"/>
      <c r="K11" s="321"/>
      <c r="L11" s="322"/>
    </row>
    <row r="12" spans="1:12" s="1" customFormat="1" ht="39.95" customHeight="1">
      <c r="A12" s="304"/>
      <c r="B12" s="327" t="s">
        <v>84</v>
      </c>
      <c r="C12" s="692"/>
      <c r="D12" s="420"/>
      <c r="E12" s="420"/>
      <c r="F12" s="420"/>
      <c r="G12" s="775"/>
      <c r="H12" s="180"/>
      <c r="I12" s="769"/>
      <c r="J12" s="330"/>
      <c r="K12" s="321"/>
      <c r="L12" s="322"/>
    </row>
    <row r="13" spans="1:12" s="1" customFormat="1" ht="39.95" customHeight="1">
      <c r="A13" s="304"/>
      <c r="B13" s="327" t="s">
        <v>375</v>
      </c>
      <c r="C13" s="692"/>
      <c r="D13" s="420"/>
      <c r="E13" s="420"/>
      <c r="F13" s="420"/>
      <c r="G13" s="775"/>
      <c r="H13" s="614"/>
      <c r="I13" s="769"/>
      <c r="J13" s="330"/>
      <c r="K13" s="321"/>
      <c r="L13" s="322"/>
    </row>
    <row r="14" spans="1:12" s="1" customFormat="1" ht="39.95" customHeight="1">
      <c r="A14" s="304"/>
      <c r="B14" s="327" t="s">
        <v>376</v>
      </c>
      <c r="C14" s="692"/>
      <c r="D14" s="420"/>
      <c r="E14" s="420"/>
      <c r="F14" s="420"/>
      <c r="G14" s="775"/>
      <c r="H14" s="614"/>
      <c r="I14" s="769"/>
      <c r="J14" s="330"/>
      <c r="K14" s="321"/>
      <c r="L14" s="322"/>
    </row>
    <row r="15" spans="1:12" s="1" customFormat="1" ht="39.95" customHeight="1">
      <c r="A15" s="304"/>
      <c r="B15" s="327" t="s">
        <v>377</v>
      </c>
      <c r="C15" s="692"/>
      <c r="D15" s="420"/>
      <c r="E15" s="420"/>
      <c r="F15" s="420"/>
      <c r="G15" s="775"/>
      <c r="H15" s="614"/>
      <c r="I15" s="769"/>
      <c r="J15" s="330"/>
      <c r="K15" s="321"/>
      <c r="L15" s="322"/>
    </row>
    <row r="16" spans="1:12" s="1" customFormat="1" ht="39.95" customHeight="1">
      <c r="A16" s="304"/>
      <c r="B16" s="327" t="s">
        <v>378</v>
      </c>
      <c r="C16" s="692"/>
      <c r="D16" s="420"/>
      <c r="E16" s="420"/>
      <c r="F16" s="420"/>
      <c r="G16" s="775"/>
      <c r="H16" s="614"/>
      <c r="I16" s="769"/>
      <c r="J16" s="330"/>
      <c r="K16" s="321"/>
      <c r="L16" s="322"/>
    </row>
    <row r="17" spans="1:139" s="93" customFormat="1" ht="6" customHeight="1">
      <c r="A17" s="130"/>
      <c r="B17" s="131"/>
      <c r="C17" s="166"/>
      <c r="D17" s="255"/>
      <c r="E17" s="154"/>
      <c r="F17" s="154"/>
      <c r="G17" s="155"/>
      <c r="H17" s="226"/>
      <c r="I17" s="155" t="s">
        <v>385</v>
      </c>
      <c r="J17" s="314"/>
      <c r="K17" s="323"/>
      <c r="L17" s="236"/>
      <c r="M17" s="236"/>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row>
    <row r="18" spans="1:12" s="1" customFormat="1" ht="39.95" customHeight="1">
      <c r="A18" s="128" t="s">
        <v>381</v>
      </c>
      <c r="B18" s="106" t="s">
        <v>594</v>
      </c>
      <c r="C18" s="603">
        <f>'Sect. 3'!C26:G26</f>
        <v>0</v>
      </c>
      <c r="D18" s="335"/>
      <c r="E18" s="335"/>
      <c r="F18" s="336"/>
      <c r="G18" s="388"/>
      <c r="H18" s="367"/>
      <c r="I18" s="389"/>
      <c r="J18" s="390"/>
      <c r="K18" s="321"/>
      <c r="L18" s="322"/>
    </row>
    <row r="19" spans="1:12" s="1" customFormat="1" ht="39.95" customHeight="1">
      <c r="A19" s="304"/>
      <c r="B19" s="327" t="s">
        <v>79</v>
      </c>
      <c r="C19" s="420"/>
      <c r="D19" s="420"/>
      <c r="E19" s="420"/>
      <c r="F19" s="420"/>
      <c r="G19" s="775" t="s">
        <v>410</v>
      </c>
      <c r="H19" s="180"/>
      <c r="I19" s="769" t="s">
        <v>725</v>
      </c>
      <c r="J19" s="330"/>
      <c r="K19" s="321"/>
      <c r="L19" s="322"/>
    </row>
    <row r="20" spans="1:12" s="1" customFormat="1" ht="39.95" customHeight="1">
      <c r="A20" s="304"/>
      <c r="B20" s="327" t="s">
        <v>80</v>
      </c>
      <c r="C20" s="420"/>
      <c r="D20" s="420"/>
      <c r="E20" s="420"/>
      <c r="F20" s="420"/>
      <c r="G20" s="775"/>
      <c r="H20" s="180"/>
      <c r="I20" s="769"/>
      <c r="J20" s="330"/>
      <c r="K20" s="321"/>
      <c r="L20" s="322"/>
    </row>
    <row r="21" spans="1:12" s="1" customFormat="1" ht="39.95" customHeight="1">
      <c r="A21" s="304"/>
      <c r="B21" s="327" t="s">
        <v>81</v>
      </c>
      <c r="C21" s="420"/>
      <c r="D21" s="420"/>
      <c r="E21" s="420"/>
      <c r="F21" s="420"/>
      <c r="G21" s="775"/>
      <c r="H21" s="180"/>
      <c r="I21" s="769"/>
      <c r="J21" s="330"/>
      <c r="K21" s="321"/>
      <c r="L21" s="322"/>
    </row>
    <row r="22" spans="1:12" s="1" customFormat="1" ht="39.95" customHeight="1">
      <c r="A22" s="304"/>
      <c r="B22" s="327" t="s">
        <v>82</v>
      </c>
      <c r="C22" s="420"/>
      <c r="D22" s="420"/>
      <c r="E22" s="420"/>
      <c r="F22" s="420"/>
      <c r="G22" s="775"/>
      <c r="H22" s="180"/>
      <c r="I22" s="769"/>
      <c r="J22" s="330"/>
      <c r="K22" s="321"/>
      <c r="L22" s="322"/>
    </row>
    <row r="23" spans="1:12" s="1" customFormat="1" ht="39.95" customHeight="1">
      <c r="A23" s="304"/>
      <c r="B23" s="327" t="s">
        <v>83</v>
      </c>
      <c r="C23" s="420"/>
      <c r="D23" s="420"/>
      <c r="E23" s="420"/>
      <c r="F23" s="420"/>
      <c r="G23" s="775"/>
      <c r="H23" s="180"/>
      <c r="I23" s="769"/>
      <c r="J23" s="330"/>
      <c r="K23" s="321"/>
      <c r="L23" s="322"/>
    </row>
    <row r="24" spans="1:12" s="1" customFormat="1" ht="39.95" customHeight="1">
      <c r="A24" s="304"/>
      <c r="B24" s="327" t="s">
        <v>84</v>
      </c>
      <c r="C24" s="420"/>
      <c r="D24" s="420"/>
      <c r="E24" s="420"/>
      <c r="F24" s="420"/>
      <c r="G24" s="775"/>
      <c r="H24" s="180"/>
      <c r="I24" s="769"/>
      <c r="J24" s="330"/>
      <c r="K24" s="321"/>
      <c r="L24" s="322"/>
    </row>
    <row r="25" spans="1:12" s="1" customFormat="1" ht="39.95" customHeight="1">
      <c r="A25" s="304"/>
      <c r="B25" s="327" t="s">
        <v>375</v>
      </c>
      <c r="C25" s="420"/>
      <c r="D25" s="420"/>
      <c r="E25" s="420"/>
      <c r="F25" s="420"/>
      <c r="G25" s="775"/>
      <c r="H25" s="614"/>
      <c r="I25" s="769"/>
      <c r="J25" s="330"/>
      <c r="K25" s="321"/>
      <c r="L25" s="322"/>
    </row>
    <row r="26" spans="1:12" s="1" customFormat="1" ht="39.95" customHeight="1">
      <c r="A26" s="304"/>
      <c r="B26" s="327" t="s">
        <v>376</v>
      </c>
      <c r="C26" s="420"/>
      <c r="D26" s="420"/>
      <c r="E26" s="420"/>
      <c r="F26" s="420"/>
      <c r="G26" s="775"/>
      <c r="H26" s="614"/>
      <c r="I26" s="769"/>
      <c r="J26" s="330"/>
      <c r="K26" s="321"/>
      <c r="L26" s="322"/>
    </row>
    <row r="27" spans="1:12" s="1" customFormat="1" ht="39.95" customHeight="1">
      <c r="A27" s="304"/>
      <c r="B27" s="327" t="s">
        <v>377</v>
      </c>
      <c r="C27" s="420"/>
      <c r="D27" s="420"/>
      <c r="E27" s="420"/>
      <c r="F27" s="420"/>
      <c r="G27" s="775"/>
      <c r="H27" s="614"/>
      <c r="I27" s="769"/>
      <c r="J27" s="330"/>
      <c r="K27" s="321"/>
      <c r="L27" s="322"/>
    </row>
    <row r="28" spans="1:12" s="1" customFormat="1" ht="39.95" customHeight="1">
      <c r="A28" s="304"/>
      <c r="B28" s="327" t="s">
        <v>378</v>
      </c>
      <c r="C28" s="420"/>
      <c r="D28" s="420"/>
      <c r="E28" s="420"/>
      <c r="F28" s="420"/>
      <c r="G28" s="775"/>
      <c r="H28" s="614"/>
      <c r="I28" s="769"/>
      <c r="J28" s="330"/>
      <c r="K28" s="321"/>
      <c r="L28" s="322"/>
    </row>
    <row r="29" spans="1:139" s="93" customFormat="1" ht="6" customHeight="1">
      <c r="A29" s="130"/>
      <c r="B29" s="131"/>
      <c r="C29" s="166"/>
      <c r="D29" s="255"/>
      <c r="E29" s="154"/>
      <c r="F29" s="154"/>
      <c r="G29" s="155"/>
      <c r="H29" s="226"/>
      <c r="I29" s="155"/>
      <c r="J29" s="314"/>
      <c r="K29" s="323"/>
      <c r="L29" s="236"/>
      <c r="M29" s="236"/>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row>
    <row r="30" spans="1:12" s="1" customFormat="1" ht="39.95" customHeight="1">
      <c r="A30" s="128" t="s">
        <v>383</v>
      </c>
      <c r="B30" s="106" t="s">
        <v>595</v>
      </c>
      <c r="C30" s="603">
        <f>'Sect. 3'!C32:G32</f>
        <v>0</v>
      </c>
      <c r="D30" s="335"/>
      <c r="E30" s="335"/>
      <c r="F30" s="336"/>
      <c r="G30" s="388"/>
      <c r="H30" s="367"/>
      <c r="I30" s="389"/>
      <c r="J30" s="390"/>
      <c r="K30" s="321"/>
      <c r="L30" s="322"/>
    </row>
    <row r="31" spans="1:12" s="1" customFormat="1" ht="39.95" customHeight="1">
      <c r="A31" s="304"/>
      <c r="B31" s="327" t="s">
        <v>79</v>
      </c>
      <c r="C31" s="420"/>
      <c r="D31" s="420"/>
      <c r="E31" s="420"/>
      <c r="F31" s="420"/>
      <c r="G31" s="775" t="s">
        <v>410</v>
      </c>
      <c r="H31" s="180"/>
      <c r="I31" s="769" t="s">
        <v>725</v>
      </c>
      <c r="J31" s="330"/>
      <c r="K31" s="321"/>
      <c r="L31" s="322"/>
    </row>
    <row r="32" spans="1:12" s="1" customFormat="1" ht="39.95" customHeight="1">
      <c r="A32" s="304"/>
      <c r="B32" s="327" t="s">
        <v>80</v>
      </c>
      <c r="C32" s="420"/>
      <c r="D32" s="420"/>
      <c r="E32" s="420"/>
      <c r="F32" s="420"/>
      <c r="G32" s="775"/>
      <c r="H32" s="180"/>
      <c r="I32" s="769"/>
      <c r="J32" s="330"/>
      <c r="K32" s="321"/>
      <c r="L32" s="322"/>
    </row>
    <row r="33" spans="1:12" s="1" customFormat="1" ht="39.95" customHeight="1">
      <c r="A33" s="304"/>
      <c r="B33" s="327" t="s">
        <v>81</v>
      </c>
      <c r="C33" s="420"/>
      <c r="D33" s="420"/>
      <c r="E33" s="420"/>
      <c r="F33" s="420"/>
      <c r="G33" s="775"/>
      <c r="H33" s="180"/>
      <c r="I33" s="769"/>
      <c r="J33" s="330"/>
      <c r="K33" s="321"/>
      <c r="L33" s="322"/>
    </row>
    <row r="34" spans="1:12" s="1" customFormat="1" ht="39.95" customHeight="1">
      <c r="A34" s="304"/>
      <c r="B34" s="327" t="s">
        <v>82</v>
      </c>
      <c r="C34" s="420"/>
      <c r="D34" s="420"/>
      <c r="E34" s="420"/>
      <c r="F34" s="420"/>
      <c r="G34" s="775"/>
      <c r="H34" s="180"/>
      <c r="I34" s="769"/>
      <c r="J34" s="330"/>
      <c r="K34" s="321"/>
      <c r="L34" s="322"/>
    </row>
    <row r="35" spans="1:12" s="1" customFormat="1" ht="39.95" customHeight="1">
      <c r="A35" s="304"/>
      <c r="B35" s="327" t="s">
        <v>83</v>
      </c>
      <c r="C35" s="420"/>
      <c r="D35" s="420"/>
      <c r="E35" s="420"/>
      <c r="F35" s="420"/>
      <c r="G35" s="775"/>
      <c r="H35" s="180"/>
      <c r="I35" s="769"/>
      <c r="J35" s="330"/>
      <c r="K35" s="321"/>
      <c r="L35" s="322"/>
    </row>
    <row r="36" spans="1:12" s="1" customFormat="1" ht="39.95" customHeight="1">
      <c r="A36" s="304"/>
      <c r="B36" s="327" t="s">
        <v>84</v>
      </c>
      <c r="C36" s="420"/>
      <c r="D36" s="420"/>
      <c r="E36" s="420"/>
      <c r="F36" s="420"/>
      <c r="G36" s="775"/>
      <c r="H36" s="180"/>
      <c r="I36" s="769"/>
      <c r="J36" s="330"/>
      <c r="K36" s="321"/>
      <c r="L36" s="322"/>
    </row>
    <row r="37" spans="1:12" s="1" customFormat="1" ht="39.95" customHeight="1">
      <c r="A37" s="304"/>
      <c r="B37" s="327" t="s">
        <v>375</v>
      </c>
      <c r="C37" s="420"/>
      <c r="D37" s="420"/>
      <c r="E37" s="420"/>
      <c r="F37" s="420"/>
      <c r="G37" s="775"/>
      <c r="H37" s="180"/>
      <c r="I37" s="769"/>
      <c r="J37" s="330"/>
      <c r="K37" s="321"/>
      <c r="L37" s="322"/>
    </row>
    <row r="38" spans="1:12" s="1" customFormat="1" ht="39.95" customHeight="1">
      <c r="A38" s="304"/>
      <c r="B38" s="327" t="s">
        <v>376</v>
      </c>
      <c r="C38" s="420"/>
      <c r="D38" s="420"/>
      <c r="E38" s="420"/>
      <c r="F38" s="420"/>
      <c r="G38" s="775"/>
      <c r="H38" s="180"/>
      <c r="I38" s="769"/>
      <c r="J38" s="330"/>
      <c r="K38" s="321"/>
      <c r="L38" s="322"/>
    </row>
    <row r="39" spans="1:12" s="1" customFormat="1" ht="39.95" customHeight="1">
      <c r="A39" s="304"/>
      <c r="B39" s="327" t="s">
        <v>377</v>
      </c>
      <c r="C39" s="420"/>
      <c r="D39" s="420"/>
      <c r="E39" s="420"/>
      <c r="F39" s="420"/>
      <c r="G39" s="775"/>
      <c r="H39" s="180"/>
      <c r="I39" s="769"/>
      <c r="J39" s="330"/>
      <c r="K39" s="321"/>
      <c r="L39" s="322"/>
    </row>
    <row r="40" spans="1:12" s="1" customFormat="1" ht="39.95" customHeight="1">
      <c r="A40" s="304"/>
      <c r="B40" s="327" t="s">
        <v>378</v>
      </c>
      <c r="C40" s="420"/>
      <c r="D40" s="420"/>
      <c r="E40" s="420"/>
      <c r="F40" s="420"/>
      <c r="G40" s="775"/>
      <c r="H40" s="180"/>
      <c r="I40" s="769"/>
      <c r="J40" s="330"/>
      <c r="K40" s="321"/>
      <c r="L40" s="322"/>
    </row>
    <row r="41" spans="1:139" s="93" customFormat="1" ht="6" customHeight="1">
      <c r="A41" s="130"/>
      <c r="B41" s="131"/>
      <c r="C41" s="166"/>
      <c r="D41" s="255"/>
      <c r="E41" s="154"/>
      <c r="F41" s="154"/>
      <c r="G41" s="155"/>
      <c r="H41" s="226"/>
      <c r="I41" s="155"/>
      <c r="J41" s="314"/>
      <c r="K41" s="323"/>
      <c r="L41" s="236"/>
      <c r="M41" s="236"/>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row>
    <row r="42" spans="1:12" s="1" customFormat="1" ht="39.95" customHeight="1">
      <c r="A42" s="128" t="s">
        <v>382</v>
      </c>
      <c r="B42" s="106" t="s">
        <v>316</v>
      </c>
      <c r="C42" s="603">
        <f>'Sect. 3'!C38:G38</f>
        <v>0</v>
      </c>
      <c r="D42" s="335"/>
      <c r="E42" s="335"/>
      <c r="F42" s="391"/>
      <c r="G42" s="388"/>
      <c r="H42" s="367"/>
      <c r="I42" s="389"/>
      <c r="J42" s="390"/>
      <c r="K42" s="321"/>
      <c r="L42" s="322"/>
    </row>
    <row r="43" spans="1:12" s="1" customFormat="1" ht="39.95" customHeight="1">
      <c r="A43" s="304"/>
      <c r="B43" s="327" t="s">
        <v>79</v>
      </c>
      <c r="C43" s="420"/>
      <c r="D43" s="420"/>
      <c r="E43" s="420"/>
      <c r="F43" s="420"/>
      <c r="G43" s="775" t="s">
        <v>410</v>
      </c>
      <c r="H43" s="180"/>
      <c r="I43" s="769" t="s">
        <v>725</v>
      </c>
      <c r="J43" s="168"/>
      <c r="K43" s="321"/>
      <c r="L43" s="322"/>
    </row>
    <row r="44" spans="1:12" s="1" customFormat="1" ht="39.95" customHeight="1">
      <c r="A44" s="304"/>
      <c r="B44" s="327" t="s">
        <v>80</v>
      </c>
      <c r="C44" s="420"/>
      <c r="D44" s="420"/>
      <c r="E44" s="420"/>
      <c r="F44" s="420"/>
      <c r="G44" s="775"/>
      <c r="H44" s="180"/>
      <c r="I44" s="769"/>
      <c r="J44" s="168"/>
      <c r="K44" s="321"/>
      <c r="L44" s="322"/>
    </row>
    <row r="45" spans="1:12" s="1" customFormat="1" ht="39.95" customHeight="1">
      <c r="A45" s="304"/>
      <c r="B45" s="327" t="s">
        <v>81</v>
      </c>
      <c r="C45" s="420"/>
      <c r="D45" s="420"/>
      <c r="E45" s="420"/>
      <c r="F45" s="420"/>
      <c r="G45" s="775"/>
      <c r="H45" s="180"/>
      <c r="I45" s="769"/>
      <c r="J45" s="168"/>
      <c r="K45" s="321"/>
      <c r="L45" s="322"/>
    </row>
    <row r="46" spans="1:12" s="1" customFormat="1" ht="39.95" customHeight="1">
      <c r="A46" s="304"/>
      <c r="B46" s="327" t="s">
        <v>82</v>
      </c>
      <c r="C46" s="420"/>
      <c r="D46" s="420"/>
      <c r="E46" s="420"/>
      <c r="F46" s="420"/>
      <c r="G46" s="775"/>
      <c r="H46" s="180"/>
      <c r="I46" s="769"/>
      <c r="J46" s="168"/>
      <c r="K46" s="321"/>
      <c r="L46" s="322"/>
    </row>
    <row r="47" spans="1:12" s="1" customFormat="1" ht="39.95" customHeight="1">
      <c r="A47" s="304"/>
      <c r="B47" s="327" t="s">
        <v>83</v>
      </c>
      <c r="C47" s="420"/>
      <c r="D47" s="420"/>
      <c r="E47" s="420"/>
      <c r="F47" s="420"/>
      <c r="G47" s="775"/>
      <c r="H47" s="180"/>
      <c r="I47" s="769"/>
      <c r="J47" s="168"/>
      <c r="K47" s="321"/>
      <c r="L47" s="322"/>
    </row>
    <row r="48" spans="1:12" s="1" customFormat="1" ht="39.95" customHeight="1">
      <c r="A48" s="304"/>
      <c r="B48" s="327" t="s">
        <v>84</v>
      </c>
      <c r="C48" s="420"/>
      <c r="D48" s="420"/>
      <c r="E48" s="420"/>
      <c r="F48" s="420"/>
      <c r="G48" s="775"/>
      <c r="H48" s="180"/>
      <c r="I48" s="769"/>
      <c r="J48" s="168"/>
      <c r="K48" s="316"/>
      <c r="L48" s="308"/>
    </row>
    <row r="49" spans="1:12" s="1" customFormat="1" ht="39.95" customHeight="1">
      <c r="A49" s="304"/>
      <c r="B49" s="327" t="s">
        <v>375</v>
      </c>
      <c r="C49" s="420"/>
      <c r="D49" s="420"/>
      <c r="E49" s="420"/>
      <c r="F49" s="420"/>
      <c r="G49" s="775"/>
      <c r="H49" s="180"/>
      <c r="I49" s="769"/>
      <c r="J49" s="168"/>
      <c r="K49" s="316"/>
      <c r="L49" s="308"/>
    </row>
    <row r="50" spans="1:12" s="1" customFormat="1" ht="39.95" customHeight="1">
      <c r="A50" s="304"/>
      <c r="B50" s="327" t="s">
        <v>376</v>
      </c>
      <c r="C50" s="420"/>
      <c r="D50" s="420"/>
      <c r="E50" s="420"/>
      <c r="F50" s="420"/>
      <c r="G50" s="775"/>
      <c r="H50" s="180"/>
      <c r="I50" s="769"/>
      <c r="J50" s="168"/>
      <c r="K50" s="316"/>
      <c r="L50" s="308"/>
    </row>
    <row r="51" spans="1:12" s="1" customFormat="1" ht="39.95" customHeight="1">
      <c r="A51" s="304"/>
      <c r="B51" s="327" t="s">
        <v>377</v>
      </c>
      <c r="C51" s="420"/>
      <c r="D51" s="420"/>
      <c r="E51" s="420"/>
      <c r="F51" s="420"/>
      <c r="G51" s="775"/>
      <c r="H51" s="180"/>
      <c r="I51" s="769"/>
      <c r="J51" s="168"/>
      <c r="K51" s="316"/>
      <c r="L51" s="308"/>
    </row>
    <row r="52" spans="1:12" s="1" customFormat="1" ht="39.95" customHeight="1">
      <c r="A52" s="310"/>
      <c r="B52" s="328" t="s">
        <v>378</v>
      </c>
      <c r="C52" s="631"/>
      <c r="D52" s="631"/>
      <c r="E52" s="631"/>
      <c r="F52" s="631"/>
      <c r="G52" s="776"/>
      <c r="H52" s="624"/>
      <c r="I52" s="777"/>
      <c r="J52" s="240"/>
      <c r="K52" s="316"/>
      <c r="L52" s="308"/>
    </row>
  </sheetData>
  <sheetProtection algorithmName="SHA-512" hashValue="dRo3X2WzBD/AGL3MOP5gIW3lS70/hVUxuy4dQnkUaP1UBFmnO5YhZLko8s/b7WOm/NVO1/8ptGwpHNqrF28f6A==" saltValue="86jUGtLn8/dGYEYZMQJW+w==" spinCount="100000" sheet="1" objects="1" scenarios="1" formatCells="0" formatColumns="0" formatRows="0"/>
  <mergeCells count="9">
    <mergeCell ref="C4:E4"/>
    <mergeCell ref="G31:G40"/>
    <mergeCell ref="I31:I40"/>
    <mergeCell ref="G43:G52"/>
    <mergeCell ref="I43:I52"/>
    <mergeCell ref="G7:G16"/>
    <mergeCell ref="I7:I16"/>
    <mergeCell ref="G19:G28"/>
    <mergeCell ref="I19:I28"/>
  </mergeCells>
  <printOptions/>
  <pageMargins left="0.7" right="0.7" top="0.75" bottom="0.75" header="0.3" footer="0.3"/>
  <pageSetup fitToHeight="0" fitToWidth="1" horizontalDpi="600" verticalDpi="600" orientation="landscape" paperSize="5" scale="4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5DB1D-8EB9-4988-AE47-95D1CA23000B}">
  <sheetPr>
    <pageSetUpPr fitToPage="1"/>
  </sheetPr>
  <dimension ref="A1:EK82"/>
  <sheetViews>
    <sheetView showZeros="0" zoomScale="80" zoomScaleNormal="80" workbookViewId="0" topLeftCell="A1">
      <pane ySplit="2" topLeftCell="A3" activePane="bottomLeft" state="frozen"/>
      <selection pane="bottomLeft" activeCell="L1" sqref="L1:L1048576"/>
    </sheetView>
  </sheetViews>
  <sheetFormatPr defaultColWidth="9.00390625" defaultRowHeight="15"/>
  <cols>
    <col min="1" max="1" width="4.57421875" style="2" customWidth="1"/>
    <col min="2" max="2" width="40.8515625" style="3" customWidth="1"/>
    <col min="3" max="3" width="60.7109375" style="3" customWidth="1"/>
    <col min="4" max="7" width="25.7109375" style="3" customWidth="1"/>
    <col min="8" max="8" width="20.7109375" style="3" customWidth="1"/>
    <col min="9" max="9" width="50.7109375" style="3" customWidth="1"/>
    <col min="10" max="10" width="40.7109375" style="254" customWidth="1"/>
    <col min="11" max="11" width="18.7109375" style="3" customWidth="1"/>
    <col min="12" max="12" width="50.7109375" style="3" customWidth="1"/>
    <col min="13" max="14" width="35.7109375" style="309" customWidth="1"/>
    <col min="15" max="16384" width="9.00390625" style="3" customWidth="1"/>
  </cols>
  <sheetData>
    <row r="1" spans="1:139" s="231" customFormat="1" ht="30">
      <c r="A1" s="257"/>
      <c r="B1" s="242" t="s">
        <v>49</v>
      </c>
      <c r="C1" s="306" t="s">
        <v>392</v>
      </c>
      <c r="D1" s="325" t="s">
        <v>393</v>
      </c>
      <c r="E1" s="325" t="s">
        <v>531</v>
      </c>
      <c r="F1" s="325" t="s">
        <v>413</v>
      </c>
      <c r="G1" s="325" t="s">
        <v>421</v>
      </c>
      <c r="H1" s="325" t="s">
        <v>404</v>
      </c>
      <c r="I1" s="242" t="s">
        <v>217</v>
      </c>
      <c r="J1" s="242" t="s">
        <v>52</v>
      </c>
      <c r="K1" s="258" t="s">
        <v>53</v>
      </c>
      <c r="L1" s="259" t="s">
        <v>105</v>
      </c>
      <c r="M1" s="315"/>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row>
    <row r="2" spans="1:14" s="254" customFormat="1" ht="30" customHeight="1">
      <c r="A2" s="262"/>
      <c r="B2" s="250"/>
      <c r="C2" s="324"/>
      <c r="D2" s="296" t="s">
        <v>417</v>
      </c>
      <c r="E2" s="296" t="s">
        <v>602</v>
      </c>
      <c r="F2" s="296" t="s">
        <v>532</v>
      </c>
      <c r="G2" s="296" t="s">
        <v>419</v>
      </c>
      <c r="H2" s="296" t="s">
        <v>405</v>
      </c>
      <c r="I2" s="250"/>
      <c r="J2" s="250"/>
      <c r="K2" s="250"/>
      <c r="L2" s="334"/>
      <c r="M2" s="317"/>
      <c r="N2" s="318"/>
    </row>
    <row r="3" spans="1:14" ht="15">
      <c r="A3" s="245"/>
      <c r="B3" s="297"/>
      <c r="C3" s="298"/>
      <c r="D3" s="299"/>
      <c r="E3" s="300"/>
      <c r="F3" s="300"/>
      <c r="G3" s="300"/>
      <c r="H3" s="300"/>
      <c r="I3" s="300"/>
      <c r="J3" s="252"/>
      <c r="K3" s="274"/>
      <c r="L3" s="267"/>
      <c r="M3" s="319"/>
      <c r="N3" s="320"/>
    </row>
    <row r="4" spans="1:14" s="1" customFormat="1" ht="30">
      <c r="A4" s="243">
        <v>6</v>
      </c>
      <c r="B4" s="129" t="s">
        <v>386</v>
      </c>
      <c r="C4" s="770"/>
      <c r="D4" s="770"/>
      <c r="E4" s="770"/>
      <c r="F4" s="295"/>
      <c r="G4" s="295"/>
      <c r="H4" s="295"/>
      <c r="I4" s="302"/>
      <c r="J4" s="303"/>
      <c r="K4" s="305"/>
      <c r="L4" s="267"/>
      <c r="M4" s="321"/>
      <c r="N4" s="322"/>
    </row>
    <row r="5" spans="1:136" s="93" customFormat="1" ht="6" customHeight="1">
      <c r="A5" s="130"/>
      <c r="B5" s="131"/>
      <c r="C5" s="166"/>
      <c r="D5" s="166"/>
      <c r="E5" s="113"/>
      <c r="F5" s="176"/>
      <c r="G5" s="114"/>
      <c r="H5" s="224"/>
      <c r="I5" s="224"/>
      <c r="J5" s="314"/>
      <c r="K5" s="224"/>
      <c r="L5" s="169"/>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row>
    <row r="6" spans="1:14" s="1" customFormat="1" ht="39.95" customHeight="1">
      <c r="A6" s="128" t="s">
        <v>387</v>
      </c>
      <c r="B6" s="106" t="s">
        <v>593</v>
      </c>
      <c r="C6" s="604">
        <f>'Sect. 3'!C20:G20</f>
        <v>0</v>
      </c>
      <c r="D6" s="335"/>
      <c r="E6" s="335"/>
      <c r="F6" s="576"/>
      <c r="G6" s="335"/>
      <c r="H6" s="335"/>
      <c r="I6" s="336"/>
      <c r="J6" s="384"/>
      <c r="K6" s="617"/>
      <c r="L6" s="338"/>
      <c r="M6" s="321"/>
      <c r="N6" s="322"/>
    </row>
    <row r="7" spans="1:14" s="1" customFormat="1" ht="39.95" customHeight="1">
      <c r="A7" s="304"/>
      <c r="B7" s="327" t="s">
        <v>391</v>
      </c>
      <c r="C7" s="420"/>
      <c r="D7" s="180"/>
      <c r="E7" s="778">
        <f>'Sect. 3'!$I$20/10</f>
        <v>0</v>
      </c>
      <c r="F7" s="605">
        <f>D7*$E$7</f>
        <v>0</v>
      </c>
      <c r="G7" s="180"/>
      <c r="H7" s="611"/>
      <c r="I7" s="420"/>
      <c r="J7" s="762" t="s">
        <v>726</v>
      </c>
      <c r="K7" s="180"/>
      <c r="L7" s="171"/>
      <c r="M7" s="321"/>
      <c r="N7" s="322"/>
    </row>
    <row r="8" spans="1:14" s="1" customFormat="1" ht="39.95" customHeight="1">
      <c r="A8" s="304"/>
      <c r="B8" s="327" t="s">
        <v>394</v>
      </c>
      <c r="C8" s="420"/>
      <c r="D8" s="180"/>
      <c r="E8" s="779"/>
      <c r="F8" s="605">
        <f aca="true" t="shared" si="0" ref="F8:F16">D8*$E$7</f>
        <v>0</v>
      </c>
      <c r="G8" s="180"/>
      <c r="H8" s="611"/>
      <c r="I8" s="420"/>
      <c r="J8" s="763"/>
      <c r="K8" s="180"/>
      <c r="L8" s="171"/>
      <c r="M8" s="321"/>
      <c r="N8" s="322"/>
    </row>
    <row r="9" spans="1:14" s="1" customFormat="1" ht="39.95" customHeight="1">
      <c r="A9" s="304"/>
      <c r="B9" s="327" t="s">
        <v>395</v>
      </c>
      <c r="C9" s="420"/>
      <c r="D9" s="180"/>
      <c r="E9" s="779"/>
      <c r="F9" s="605">
        <f t="shared" si="0"/>
        <v>0</v>
      </c>
      <c r="G9" s="180"/>
      <c r="H9" s="611"/>
      <c r="I9" s="420"/>
      <c r="J9" s="763"/>
      <c r="K9" s="180"/>
      <c r="L9" s="171"/>
      <c r="M9" s="321"/>
      <c r="N9" s="322"/>
    </row>
    <row r="10" spans="1:14" s="1" customFormat="1" ht="39.75" customHeight="1">
      <c r="A10" s="304"/>
      <c r="B10" s="327" t="s">
        <v>396</v>
      </c>
      <c r="C10" s="420"/>
      <c r="D10" s="180"/>
      <c r="E10" s="779"/>
      <c r="F10" s="605">
        <f t="shared" si="0"/>
        <v>0</v>
      </c>
      <c r="G10" s="180"/>
      <c r="H10" s="611"/>
      <c r="I10" s="420"/>
      <c r="J10" s="763"/>
      <c r="K10" s="180"/>
      <c r="L10" s="171"/>
      <c r="M10" s="321"/>
      <c r="N10" s="322"/>
    </row>
    <row r="11" spans="1:14" s="1" customFormat="1" ht="39.95" customHeight="1">
      <c r="A11" s="304"/>
      <c r="B11" s="327" t="s">
        <v>397</v>
      </c>
      <c r="C11" s="420"/>
      <c r="D11" s="180"/>
      <c r="E11" s="779"/>
      <c r="F11" s="605">
        <f t="shared" si="0"/>
        <v>0</v>
      </c>
      <c r="G11" s="180"/>
      <c r="H11" s="611"/>
      <c r="I11" s="420"/>
      <c r="J11" s="763"/>
      <c r="K11" s="180"/>
      <c r="L11" s="171"/>
      <c r="M11" s="321"/>
      <c r="N11" s="322"/>
    </row>
    <row r="12" spans="1:14" s="1" customFormat="1" ht="39.95" customHeight="1">
      <c r="A12" s="304"/>
      <c r="B12" s="327" t="s">
        <v>398</v>
      </c>
      <c r="C12" s="420"/>
      <c r="D12" s="180"/>
      <c r="E12" s="779"/>
      <c r="F12" s="605">
        <f t="shared" si="0"/>
        <v>0</v>
      </c>
      <c r="G12" s="180"/>
      <c r="H12" s="611"/>
      <c r="I12" s="420"/>
      <c r="J12" s="763"/>
      <c r="K12" s="180"/>
      <c r="L12" s="171"/>
      <c r="M12" s="321"/>
      <c r="N12" s="322"/>
    </row>
    <row r="13" spans="1:14" s="1" customFormat="1" ht="39.95" customHeight="1">
      <c r="A13" s="304"/>
      <c r="B13" s="327" t="s">
        <v>399</v>
      </c>
      <c r="C13" s="420"/>
      <c r="D13" s="180"/>
      <c r="E13" s="779"/>
      <c r="F13" s="605">
        <f t="shared" si="0"/>
        <v>0</v>
      </c>
      <c r="G13" s="180"/>
      <c r="H13" s="611"/>
      <c r="I13" s="420"/>
      <c r="J13" s="763"/>
      <c r="K13" s="180"/>
      <c r="L13" s="171"/>
      <c r="M13" s="321"/>
      <c r="N13" s="322"/>
    </row>
    <row r="14" spans="1:14" s="1" customFormat="1" ht="39.95" customHeight="1">
      <c r="A14" s="304"/>
      <c r="B14" s="327" t="s">
        <v>400</v>
      </c>
      <c r="C14" s="420"/>
      <c r="D14" s="180"/>
      <c r="E14" s="779"/>
      <c r="F14" s="605">
        <f t="shared" si="0"/>
        <v>0</v>
      </c>
      <c r="G14" s="180"/>
      <c r="H14" s="611"/>
      <c r="I14" s="420"/>
      <c r="J14" s="763"/>
      <c r="K14" s="180"/>
      <c r="L14" s="171"/>
      <c r="M14" s="321"/>
      <c r="N14" s="322"/>
    </row>
    <row r="15" spans="1:14" s="1" customFormat="1" ht="39.95" customHeight="1">
      <c r="A15" s="304"/>
      <c r="B15" s="327" t="s">
        <v>401</v>
      </c>
      <c r="C15" s="420"/>
      <c r="D15" s="180"/>
      <c r="E15" s="779"/>
      <c r="F15" s="605">
        <f t="shared" si="0"/>
        <v>0</v>
      </c>
      <c r="G15" s="180"/>
      <c r="H15" s="611"/>
      <c r="I15" s="420"/>
      <c r="J15" s="763"/>
      <c r="K15" s="180"/>
      <c r="L15" s="171"/>
      <c r="M15" s="321"/>
      <c r="N15" s="322"/>
    </row>
    <row r="16" spans="1:14" s="1" customFormat="1" ht="39.95" customHeight="1">
      <c r="A16" s="304"/>
      <c r="B16" s="327" t="s">
        <v>402</v>
      </c>
      <c r="C16" s="420"/>
      <c r="D16" s="180"/>
      <c r="E16" s="779"/>
      <c r="F16" s="605">
        <f t="shared" si="0"/>
        <v>0</v>
      </c>
      <c r="G16" s="180"/>
      <c r="H16" s="611"/>
      <c r="I16" s="420"/>
      <c r="J16" s="763"/>
      <c r="K16" s="180"/>
      <c r="L16" s="171"/>
      <c r="M16" s="321"/>
      <c r="N16" s="322"/>
    </row>
    <row r="17" spans="1:141" s="93" customFormat="1" ht="6" customHeight="1">
      <c r="A17" s="130"/>
      <c r="B17" s="131"/>
      <c r="C17" s="166"/>
      <c r="D17" s="255"/>
      <c r="E17" s="154"/>
      <c r="F17" s="577"/>
      <c r="G17" s="176"/>
      <c r="H17" s="610"/>
      <c r="I17" s="176"/>
      <c r="J17" s="155"/>
      <c r="K17" s="616"/>
      <c r="L17" s="169"/>
      <c r="M17" s="323"/>
      <c r="N17" s="236"/>
      <c r="O17" s="236"/>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row>
    <row r="18" spans="1:14" s="1" customFormat="1" ht="39.95" customHeight="1">
      <c r="A18" s="128" t="s">
        <v>388</v>
      </c>
      <c r="B18" s="106" t="s">
        <v>594</v>
      </c>
      <c r="C18" s="603">
        <f>'Sect. 3'!C26:G26</f>
        <v>0</v>
      </c>
      <c r="D18" s="335"/>
      <c r="E18" s="335"/>
      <c r="F18" s="576"/>
      <c r="G18" s="335"/>
      <c r="H18" s="386"/>
      <c r="I18" s="385"/>
      <c r="J18" s="384"/>
      <c r="K18" s="617"/>
      <c r="L18" s="338"/>
      <c r="M18" s="321"/>
      <c r="N18" s="322"/>
    </row>
    <row r="19" spans="1:14" s="1" customFormat="1" ht="39.95" customHeight="1">
      <c r="A19" s="304"/>
      <c r="B19" s="327" t="s">
        <v>391</v>
      </c>
      <c r="C19" s="420"/>
      <c r="D19" s="180"/>
      <c r="E19" s="778">
        <f>'Sect. 3'!$I$26/10</f>
        <v>0</v>
      </c>
      <c r="F19" s="605">
        <f>D19*$E$19</f>
        <v>0</v>
      </c>
      <c r="G19" s="180"/>
      <c r="H19" s="611"/>
      <c r="I19" s="420"/>
      <c r="J19" s="762" t="s">
        <v>726</v>
      </c>
      <c r="K19" s="180"/>
      <c r="L19" s="171"/>
      <c r="M19" s="321"/>
      <c r="N19" s="322"/>
    </row>
    <row r="20" spans="1:14" s="1" customFormat="1" ht="39.95" customHeight="1">
      <c r="A20" s="304"/>
      <c r="B20" s="327" t="s">
        <v>394</v>
      </c>
      <c r="C20" s="420"/>
      <c r="D20" s="180"/>
      <c r="E20" s="779"/>
      <c r="F20" s="605">
        <f aca="true" t="shared" si="1" ref="F20:F29">D20*$E$19</f>
        <v>0</v>
      </c>
      <c r="G20" s="180"/>
      <c r="H20" s="611"/>
      <c r="I20" s="420"/>
      <c r="J20" s="763"/>
      <c r="K20" s="180"/>
      <c r="L20" s="171"/>
      <c r="M20" s="321"/>
      <c r="N20" s="322"/>
    </row>
    <row r="21" spans="1:14" s="1" customFormat="1" ht="39.95" customHeight="1">
      <c r="A21" s="304"/>
      <c r="B21" s="327" t="s">
        <v>395</v>
      </c>
      <c r="C21" s="420"/>
      <c r="D21" s="180"/>
      <c r="E21" s="779"/>
      <c r="F21" s="605">
        <f t="shared" si="1"/>
        <v>0</v>
      </c>
      <c r="G21" s="180"/>
      <c r="H21" s="611"/>
      <c r="I21" s="420"/>
      <c r="J21" s="763"/>
      <c r="K21" s="180"/>
      <c r="L21" s="171"/>
      <c r="M21" s="321"/>
      <c r="N21" s="322"/>
    </row>
    <row r="22" spans="1:14" s="1" customFormat="1" ht="39.95" customHeight="1">
      <c r="A22" s="304"/>
      <c r="B22" s="327" t="s">
        <v>396</v>
      </c>
      <c r="C22" s="420"/>
      <c r="D22" s="180"/>
      <c r="E22" s="779"/>
      <c r="F22" s="605">
        <f t="shared" si="1"/>
        <v>0</v>
      </c>
      <c r="G22" s="180"/>
      <c r="H22" s="611"/>
      <c r="I22" s="420"/>
      <c r="J22" s="763"/>
      <c r="K22" s="180"/>
      <c r="L22" s="171"/>
      <c r="M22" s="321"/>
      <c r="N22" s="322"/>
    </row>
    <row r="23" spans="1:14" s="1" customFormat="1" ht="39.95" customHeight="1">
      <c r="A23" s="304"/>
      <c r="B23" s="327" t="s">
        <v>397</v>
      </c>
      <c r="C23" s="420"/>
      <c r="D23" s="180"/>
      <c r="E23" s="779"/>
      <c r="F23" s="605">
        <f t="shared" si="1"/>
        <v>0</v>
      </c>
      <c r="G23" s="180"/>
      <c r="H23" s="611"/>
      <c r="I23" s="420"/>
      <c r="J23" s="763"/>
      <c r="K23" s="180"/>
      <c r="L23" s="171"/>
      <c r="M23" s="321"/>
      <c r="N23" s="322"/>
    </row>
    <row r="24" spans="1:14" s="1" customFormat="1" ht="39.95" customHeight="1">
      <c r="A24" s="304"/>
      <c r="B24" s="327" t="s">
        <v>398</v>
      </c>
      <c r="C24" s="420"/>
      <c r="D24" s="180"/>
      <c r="E24" s="779"/>
      <c r="F24" s="605">
        <f t="shared" si="1"/>
        <v>0</v>
      </c>
      <c r="G24" s="180"/>
      <c r="H24" s="611"/>
      <c r="I24" s="420"/>
      <c r="J24" s="763"/>
      <c r="K24" s="180"/>
      <c r="L24" s="171"/>
      <c r="M24" s="321"/>
      <c r="N24" s="322"/>
    </row>
    <row r="25" spans="1:14" s="1" customFormat="1" ht="39.95" customHeight="1">
      <c r="A25" s="304"/>
      <c r="B25" s="327" t="s">
        <v>399</v>
      </c>
      <c r="C25" s="420"/>
      <c r="D25" s="180"/>
      <c r="E25" s="779"/>
      <c r="F25" s="605">
        <f t="shared" si="1"/>
        <v>0</v>
      </c>
      <c r="G25" s="180"/>
      <c r="H25" s="611"/>
      <c r="I25" s="420"/>
      <c r="J25" s="763"/>
      <c r="K25" s="180"/>
      <c r="L25" s="171"/>
      <c r="M25" s="321"/>
      <c r="N25" s="322"/>
    </row>
    <row r="26" spans="1:14" s="1" customFormat="1" ht="39.95" customHeight="1">
      <c r="A26" s="304"/>
      <c r="B26" s="327" t="s">
        <v>400</v>
      </c>
      <c r="C26" s="420"/>
      <c r="D26" s="180"/>
      <c r="E26" s="779"/>
      <c r="F26" s="605">
        <f t="shared" si="1"/>
        <v>0</v>
      </c>
      <c r="G26" s="180"/>
      <c r="H26" s="611"/>
      <c r="I26" s="420"/>
      <c r="J26" s="763"/>
      <c r="K26" s="180"/>
      <c r="L26" s="171"/>
      <c r="M26" s="321"/>
      <c r="N26" s="322"/>
    </row>
    <row r="27" spans="1:14" s="1" customFormat="1" ht="39.95" customHeight="1">
      <c r="A27" s="304"/>
      <c r="B27" s="327" t="s">
        <v>401</v>
      </c>
      <c r="C27" s="420"/>
      <c r="D27" s="180"/>
      <c r="E27" s="779"/>
      <c r="F27" s="605">
        <f t="shared" si="1"/>
        <v>0</v>
      </c>
      <c r="G27" s="180"/>
      <c r="H27" s="611"/>
      <c r="I27" s="420"/>
      <c r="J27" s="763"/>
      <c r="K27" s="180"/>
      <c r="L27" s="171"/>
      <c r="M27" s="321"/>
      <c r="N27" s="322"/>
    </row>
    <row r="28" spans="1:14" s="1" customFormat="1" ht="39.95" customHeight="1">
      <c r="A28" s="304"/>
      <c r="B28" s="327" t="s">
        <v>402</v>
      </c>
      <c r="C28" s="420"/>
      <c r="D28" s="180"/>
      <c r="E28" s="779"/>
      <c r="F28" s="605">
        <f t="shared" si="1"/>
        <v>0</v>
      </c>
      <c r="G28" s="180"/>
      <c r="H28" s="611"/>
      <c r="I28" s="420"/>
      <c r="J28" s="763"/>
      <c r="K28" s="180"/>
      <c r="L28" s="171"/>
      <c r="M28" s="321"/>
      <c r="N28" s="322"/>
    </row>
    <row r="29" spans="1:141" s="93" customFormat="1" ht="6" customHeight="1">
      <c r="A29" s="130"/>
      <c r="B29" s="131"/>
      <c r="C29" s="166"/>
      <c r="D29" s="255"/>
      <c r="E29" s="154"/>
      <c r="F29" s="154">
        <f t="shared" si="1"/>
        <v>0</v>
      </c>
      <c r="G29" s="154"/>
      <c r="H29" s="176"/>
      <c r="I29" s="176"/>
      <c r="J29" s="155"/>
      <c r="K29" s="616"/>
      <c r="L29" s="169"/>
      <c r="M29" s="323"/>
      <c r="N29" s="236"/>
      <c r="O29" s="236"/>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row>
    <row r="30" spans="1:14" s="1" customFormat="1" ht="39.95" customHeight="1">
      <c r="A30" s="128" t="s">
        <v>389</v>
      </c>
      <c r="B30" s="106" t="s">
        <v>595</v>
      </c>
      <c r="C30" s="603">
        <f>'Sect. 3'!C32:G32</f>
        <v>0</v>
      </c>
      <c r="D30" s="335"/>
      <c r="E30" s="335"/>
      <c r="F30" s="576"/>
      <c r="G30" s="335"/>
      <c r="H30" s="386"/>
      <c r="I30" s="385"/>
      <c r="J30" s="384"/>
      <c r="K30" s="617"/>
      <c r="L30" s="338"/>
      <c r="M30" s="321"/>
      <c r="N30" s="322"/>
    </row>
    <row r="31" spans="1:14" s="1" customFormat="1" ht="39.95" customHeight="1">
      <c r="A31" s="304"/>
      <c r="B31" s="327" t="s">
        <v>391</v>
      </c>
      <c r="C31" s="420"/>
      <c r="D31" s="180"/>
      <c r="E31" s="778">
        <f>'Sect. 3'!$I$32/10</f>
        <v>0</v>
      </c>
      <c r="F31" s="605">
        <f>D31*$E$31</f>
        <v>0</v>
      </c>
      <c r="G31" s="180"/>
      <c r="H31" s="611"/>
      <c r="I31" s="420"/>
      <c r="J31" s="762" t="s">
        <v>726</v>
      </c>
      <c r="K31" s="180"/>
      <c r="L31" s="171"/>
      <c r="M31" s="321"/>
      <c r="N31" s="322"/>
    </row>
    <row r="32" spans="1:14" s="1" customFormat="1" ht="39.95" customHeight="1">
      <c r="A32" s="304"/>
      <c r="B32" s="327" t="s">
        <v>394</v>
      </c>
      <c r="C32" s="420"/>
      <c r="D32" s="180"/>
      <c r="E32" s="779"/>
      <c r="F32" s="605">
        <f aca="true" t="shared" si="2" ref="F32:F40">D32*$E$31</f>
        <v>0</v>
      </c>
      <c r="G32" s="180"/>
      <c r="H32" s="611"/>
      <c r="I32" s="420"/>
      <c r="J32" s="763"/>
      <c r="K32" s="180"/>
      <c r="L32" s="171"/>
      <c r="M32" s="321"/>
      <c r="N32" s="322"/>
    </row>
    <row r="33" spans="1:14" s="1" customFormat="1" ht="39.95" customHeight="1">
      <c r="A33" s="304"/>
      <c r="B33" s="327" t="s">
        <v>395</v>
      </c>
      <c r="C33" s="420"/>
      <c r="D33" s="180"/>
      <c r="E33" s="779"/>
      <c r="F33" s="605">
        <f t="shared" si="2"/>
        <v>0</v>
      </c>
      <c r="G33" s="180"/>
      <c r="H33" s="611"/>
      <c r="I33" s="420"/>
      <c r="J33" s="763"/>
      <c r="K33" s="180"/>
      <c r="L33" s="171"/>
      <c r="M33" s="321"/>
      <c r="N33" s="322"/>
    </row>
    <row r="34" spans="1:14" s="1" customFormat="1" ht="39.95" customHeight="1">
      <c r="A34" s="304"/>
      <c r="B34" s="327" t="s">
        <v>396</v>
      </c>
      <c r="C34" s="420"/>
      <c r="D34" s="180"/>
      <c r="E34" s="779"/>
      <c r="F34" s="605">
        <f t="shared" si="2"/>
        <v>0</v>
      </c>
      <c r="G34" s="180"/>
      <c r="H34" s="611"/>
      <c r="I34" s="420"/>
      <c r="J34" s="763"/>
      <c r="K34" s="180"/>
      <c r="L34" s="171"/>
      <c r="M34" s="321"/>
      <c r="N34" s="322"/>
    </row>
    <row r="35" spans="1:14" s="1" customFormat="1" ht="39.95" customHeight="1">
      <c r="A35" s="304"/>
      <c r="B35" s="327" t="s">
        <v>397</v>
      </c>
      <c r="C35" s="420"/>
      <c r="D35" s="180"/>
      <c r="E35" s="779"/>
      <c r="F35" s="605">
        <f t="shared" si="2"/>
        <v>0</v>
      </c>
      <c r="G35" s="180"/>
      <c r="H35" s="611"/>
      <c r="I35" s="420"/>
      <c r="J35" s="763"/>
      <c r="K35" s="180"/>
      <c r="L35" s="171"/>
      <c r="M35" s="321"/>
      <c r="N35" s="322"/>
    </row>
    <row r="36" spans="1:14" s="1" customFormat="1" ht="39.95" customHeight="1">
      <c r="A36" s="304"/>
      <c r="B36" s="327" t="s">
        <v>398</v>
      </c>
      <c r="C36" s="420"/>
      <c r="D36" s="180"/>
      <c r="E36" s="779"/>
      <c r="F36" s="605">
        <f t="shared" si="2"/>
        <v>0</v>
      </c>
      <c r="G36" s="180"/>
      <c r="H36" s="611"/>
      <c r="I36" s="420"/>
      <c r="J36" s="763"/>
      <c r="K36" s="180"/>
      <c r="L36" s="171"/>
      <c r="M36" s="321"/>
      <c r="N36" s="322"/>
    </row>
    <row r="37" spans="1:14" s="1" customFormat="1" ht="39.95" customHeight="1">
      <c r="A37" s="304"/>
      <c r="B37" s="327" t="s">
        <v>399</v>
      </c>
      <c r="C37" s="420"/>
      <c r="D37" s="180"/>
      <c r="E37" s="779"/>
      <c r="F37" s="605">
        <f t="shared" si="2"/>
        <v>0</v>
      </c>
      <c r="G37" s="180"/>
      <c r="H37" s="611"/>
      <c r="I37" s="420"/>
      <c r="J37" s="763"/>
      <c r="K37" s="180"/>
      <c r="L37" s="171"/>
      <c r="M37" s="321"/>
      <c r="N37" s="322"/>
    </row>
    <row r="38" spans="1:14" s="1" customFormat="1" ht="39.95" customHeight="1">
      <c r="A38" s="304"/>
      <c r="B38" s="327" t="s">
        <v>400</v>
      </c>
      <c r="C38" s="420"/>
      <c r="D38" s="180"/>
      <c r="E38" s="779"/>
      <c r="F38" s="605">
        <f t="shared" si="2"/>
        <v>0</v>
      </c>
      <c r="G38" s="180"/>
      <c r="H38" s="611"/>
      <c r="I38" s="420"/>
      <c r="J38" s="763"/>
      <c r="K38" s="180"/>
      <c r="L38" s="171"/>
      <c r="M38" s="321"/>
      <c r="N38" s="322"/>
    </row>
    <row r="39" spans="1:14" s="1" customFormat="1" ht="39.95" customHeight="1">
      <c r="A39" s="304"/>
      <c r="B39" s="327" t="s">
        <v>401</v>
      </c>
      <c r="C39" s="420"/>
      <c r="D39" s="180"/>
      <c r="E39" s="779"/>
      <c r="F39" s="605">
        <f t="shared" si="2"/>
        <v>0</v>
      </c>
      <c r="G39" s="180"/>
      <c r="H39" s="611"/>
      <c r="I39" s="420"/>
      <c r="J39" s="763"/>
      <c r="K39" s="180"/>
      <c r="L39" s="171"/>
      <c r="M39" s="321"/>
      <c r="N39" s="322"/>
    </row>
    <row r="40" spans="1:14" s="1" customFormat="1" ht="39.95" customHeight="1">
      <c r="A40" s="304"/>
      <c r="B40" s="327" t="s">
        <v>402</v>
      </c>
      <c r="C40" s="420"/>
      <c r="D40" s="180"/>
      <c r="E40" s="779"/>
      <c r="F40" s="605">
        <f t="shared" si="2"/>
        <v>0</v>
      </c>
      <c r="G40" s="180"/>
      <c r="H40" s="611"/>
      <c r="I40" s="420"/>
      <c r="J40" s="763"/>
      <c r="K40" s="180"/>
      <c r="L40" s="171"/>
      <c r="M40" s="321"/>
      <c r="N40" s="322"/>
    </row>
    <row r="41" spans="1:141" s="93" customFormat="1" ht="6" customHeight="1">
      <c r="A41" s="130"/>
      <c r="B41" s="131"/>
      <c r="C41" s="166"/>
      <c r="D41" s="255"/>
      <c r="E41" s="154"/>
      <c r="F41" s="154"/>
      <c r="G41" s="154"/>
      <c r="H41" s="612"/>
      <c r="I41" s="176"/>
      <c r="J41" s="155"/>
      <c r="K41" s="616"/>
      <c r="L41" s="169"/>
      <c r="M41" s="323"/>
      <c r="N41" s="236"/>
      <c r="O41" s="236"/>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row>
    <row r="42" spans="1:14" s="1" customFormat="1" ht="39.95" customHeight="1">
      <c r="A42" s="128" t="s">
        <v>390</v>
      </c>
      <c r="B42" s="106" t="s">
        <v>316</v>
      </c>
      <c r="C42" s="603">
        <f>'Sect. 3'!C38:G38</f>
        <v>0</v>
      </c>
      <c r="D42" s="335"/>
      <c r="E42" s="335"/>
      <c r="F42" s="335"/>
      <c r="G42" s="335"/>
      <c r="H42" s="613"/>
      <c r="I42" s="385"/>
      <c r="J42" s="384"/>
      <c r="K42" s="617"/>
      <c r="L42" s="338"/>
      <c r="M42" s="321"/>
      <c r="N42" s="322"/>
    </row>
    <row r="43" spans="1:14" s="1" customFormat="1" ht="39.95" customHeight="1">
      <c r="A43" s="304"/>
      <c r="B43" s="327" t="s">
        <v>391</v>
      </c>
      <c r="C43" s="420"/>
      <c r="D43" s="180"/>
      <c r="E43" s="778">
        <f>'Sect. 3'!$I$38/10</f>
        <v>0</v>
      </c>
      <c r="F43" s="605">
        <f>D43*$E$43</f>
        <v>0</v>
      </c>
      <c r="G43" s="180"/>
      <c r="H43" s="611"/>
      <c r="I43" s="420"/>
      <c r="J43" s="762" t="s">
        <v>726</v>
      </c>
      <c r="K43" s="180"/>
      <c r="L43" s="171"/>
      <c r="M43" s="321"/>
      <c r="N43" s="322"/>
    </row>
    <row r="44" spans="1:14" s="1" customFormat="1" ht="39.95" customHeight="1">
      <c r="A44" s="304"/>
      <c r="B44" s="327" t="s">
        <v>394</v>
      </c>
      <c r="C44" s="420"/>
      <c r="D44" s="180"/>
      <c r="E44" s="779"/>
      <c r="F44" s="605">
        <f aca="true" t="shared" si="3" ref="F44:F52">D44*$E$43</f>
        <v>0</v>
      </c>
      <c r="G44" s="180"/>
      <c r="H44" s="611"/>
      <c r="I44" s="420"/>
      <c r="J44" s="763"/>
      <c r="K44" s="615"/>
      <c r="L44" s="171"/>
      <c r="M44" s="321"/>
      <c r="N44" s="322"/>
    </row>
    <row r="45" spans="1:14" s="1" customFormat="1" ht="39.95" customHeight="1">
      <c r="A45" s="304"/>
      <c r="B45" s="327" t="s">
        <v>395</v>
      </c>
      <c r="C45" s="420"/>
      <c r="D45" s="180"/>
      <c r="E45" s="779"/>
      <c r="F45" s="605">
        <f t="shared" si="3"/>
        <v>0</v>
      </c>
      <c r="G45" s="180"/>
      <c r="H45" s="611"/>
      <c r="I45" s="420"/>
      <c r="J45" s="763"/>
      <c r="K45" s="615"/>
      <c r="L45" s="171"/>
      <c r="M45" s="321"/>
      <c r="N45" s="322"/>
    </row>
    <row r="46" spans="1:14" s="1" customFormat="1" ht="39.95" customHeight="1">
      <c r="A46" s="304"/>
      <c r="B46" s="327" t="s">
        <v>396</v>
      </c>
      <c r="C46" s="420"/>
      <c r="D46" s="180"/>
      <c r="E46" s="779"/>
      <c r="F46" s="605">
        <f t="shared" si="3"/>
        <v>0</v>
      </c>
      <c r="G46" s="180"/>
      <c r="H46" s="611"/>
      <c r="I46" s="420"/>
      <c r="J46" s="763"/>
      <c r="K46" s="615"/>
      <c r="L46" s="171"/>
      <c r="M46" s="321"/>
      <c r="N46" s="322"/>
    </row>
    <row r="47" spans="1:14" s="1" customFormat="1" ht="39.95" customHeight="1">
      <c r="A47" s="304"/>
      <c r="B47" s="327" t="s">
        <v>397</v>
      </c>
      <c r="C47" s="420"/>
      <c r="D47" s="180"/>
      <c r="E47" s="779"/>
      <c r="F47" s="605">
        <f t="shared" si="3"/>
        <v>0</v>
      </c>
      <c r="G47" s="180"/>
      <c r="H47" s="611"/>
      <c r="I47" s="420"/>
      <c r="J47" s="763"/>
      <c r="K47" s="615"/>
      <c r="L47" s="171"/>
      <c r="M47" s="321"/>
      <c r="N47" s="322"/>
    </row>
    <row r="48" spans="1:14" s="1" customFormat="1" ht="39.95" customHeight="1">
      <c r="A48" s="304"/>
      <c r="B48" s="327" t="s">
        <v>398</v>
      </c>
      <c r="C48" s="420"/>
      <c r="D48" s="180"/>
      <c r="E48" s="779"/>
      <c r="F48" s="605">
        <f t="shared" si="3"/>
        <v>0</v>
      </c>
      <c r="G48" s="180"/>
      <c r="H48" s="611"/>
      <c r="I48" s="420"/>
      <c r="J48" s="763"/>
      <c r="K48" s="615"/>
      <c r="L48" s="171"/>
      <c r="M48" s="321"/>
      <c r="N48" s="322"/>
    </row>
    <row r="49" spans="1:14" s="1" customFormat="1" ht="39.95" customHeight="1">
      <c r="A49" s="304"/>
      <c r="B49" s="327" t="s">
        <v>399</v>
      </c>
      <c r="C49" s="420"/>
      <c r="D49" s="180"/>
      <c r="E49" s="779"/>
      <c r="F49" s="605">
        <f t="shared" si="3"/>
        <v>0</v>
      </c>
      <c r="G49" s="180"/>
      <c r="H49" s="611"/>
      <c r="I49" s="420"/>
      <c r="J49" s="763"/>
      <c r="K49" s="615"/>
      <c r="L49" s="171"/>
      <c r="M49" s="321"/>
      <c r="N49" s="322"/>
    </row>
    <row r="50" spans="1:14" s="1" customFormat="1" ht="39.95" customHeight="1">
      <c r="A50" s="304"/>
      <c r="B50" s="327" t="s">
        <v>400</v>
      </c>
      <c r="C50" s="420"/>
      <c r="D50" s="180"/>
      <c r="E50" s="779"/>
      <c r="F50" s="605">
        <f t="shared" si="3"/>
        <v>0</v>
      </c>
      <c r="G50" s="180"/>
      <c r="H50" s="611"/>
      <c r="I50" s="420"/>
      <c r="J50" s="763"/>
      <c r="K50" s="615"/>
      <c r="L50" s="171"/>
      <c r="M50" s="321"/>
      <c r="N50" s="322"/>
    </row>
    <row r="51" spans="1:14" s="1" customFormat="1" ht="39.95" customHeight="1">
      <c r="A51" s="304"/>
      <c r="B51" s="327" t="s">
        <v>401</v>
      </c>
      <c r="C51" s="420"/>
      <c r="D51" s="180"/>
      <c r="E51" s="779"/>
      <c r="F51" s="605">
        <f t="shared" si="3"/>
        <v>0</v>
      </c>
      <c r="G51" s="180"/>
      <c r="H51" s="611"/>
      <c r="I51" s="420"/>
      <c r="J51" s="763"/>
      <c r="K51" s="615"/>
      <c r="L51" s="171"/>
      <c r="M51" s="321"/>
      <c r="N51" s="322"/>
    </row>
    <row r="52" spans="1:14" s="1" customFormat="1" ht="39.95" customHeight="1">
      <c r="A52" s="304"/>
      <c r="B52" s="327" t="s">
        <v>402</v>
      </c>
      <c r="C52" s="420"/>
      <c r="D52" s="180"/>
      <c r="E52" s="779"/>
      <c r="F52" s="605">
        <f t="shared" si="3"/>
        <v>0</v>
      </c>
      <c r="G52" s="180"/>
      <c r="H52" s="611"/>
      <c r="I52" s="420"/>
      <c r="J52" s="763"/>
      <c r="K52" s="615"/>
      <c r="L52" s="171"/>
      <c r="M52" s="321"/>
      <c r="N52" s="322"/>
    </row>
    <row r="53" spans="1:141" s="93" customFormat="1" ht="6" customHeight="1">
      <c r="A53" s="344"/>
      <c r="B53" s="345"/>
      <c r="C53" s="346"/>
      <c r="D53" s="347"/>
      <c r="E53" s="347"/>
      <c r="F53" s="348"/>
      <c r="G53" s="348"/>
      <c r="H53" s="349"/>
      <c r="I53" s="349"/>
      <c r="J53" s="350"/>
      <c r="K53" s="351"/>
      <c r="L53" s="352"/>
      <c r="M53" s="323"/>
      <c r="N53" s="236"/>
      <c r="O53" s="236"/>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row>
    <row r="54" spans="1:14" s="1" customFormat="1" ht="16.5">
      <c r="A54" s="353" t="s">
        <v>423</v>
      </c>
      <c r="B54" s="357" t="s">
        <v>424</v>
      </c>
      <c r="C54" s="295"/>
      <c r="D54" s="802"/>
      <c r="E54" s="803"/>
      <c r="F54" s="803"/>
      <c r="G54" s="804"/>
      <c r="H54" s="331"/>
      <c r="I54" s="332"/>
      <c r="J54" s="303"/>
      <c r="K54" s="305"/>
      <c r="L54" s="267"/>
      <c r="M54" s="322"/>
      <c r="N54" s="322"/>
    </row>
    <row r="55" spans="1:139" s="231" customFormat="1" ht="16.5">
      <c r="A55" s="354"/>
      <c r="B55" s="358" t="s">
        <v>425</v>
      </c>
      <c r="C55" s="294" t="s">
        <v>426</v>
      </c>
      <c r="D55" s="795" t="s">
        <v>427</v>
      </c>
      <c r="E55" s="795"/>
      <c r="F55" s="795"/>
      <c r="G55" s="795"/>
      <c r="H55" s="343" t="s">
        <v>53</v>
      </c>
      <c r="I55" s="213" t="s">
        <v>105</v>
      </c>
      <c r="J55" s="721"/>
      <c r="K55" s="721"/>
      <c r="L55" s="722"/>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0"/>
      <c r="BC55" s="260"/>
      <c r="BD55" s="260"/>
      <c r="BE55" s="261"/>
      <c r="BF55" s="261"/>
      <c r="BG55" s="261"/>
      <c r="BH55" s="261"/>
      <c r="BI55" s="261"/>
      <c r="BJ55" s="261"/>
      <c r="BK55" s="261"/>
      <c r="BL55" s="261"/>
      <c r="BM55" s="261"/>
      <c r="BN55" s="261"/>
      <c r="BO55" s="261"/>
      <c r="BP55" s="261"/>
      <c r="BQ55" s="261"/>
      <c r="BR55" s="261"/>
      <c r="BS55" s="261"/>
      <c r="BT55" s="261"/>
      <c r="BU55" s="261"/>
      <c r="BV55" s="261"/>
      <c r="BW55" s="261"/>
      <c r="BX55" s="261"/>
      <c r="BY55" s="261"/>
      <c r="BZ55" s="261"/>
      <c r="CA55" s="261"/>
      <c r="CB55" s="261"/>
      <c r="CC55" s="261"/>
      <c r="CD55" s="261"/>
      <c r="CE55" s="261"/>
      <c r="CF55" s="261"/>
      <c r="CG55" s="261"/>
      <c r="CH55" s="261"/>
      <c r="CI55" s="261"/>
      <c r="CJ55" s="261"/>
      <c r="CK55" s="261"/>
      <c r="CL55" s="261"/>
      <c r="CM55" s="261"/>
      <c r="CN55" s="261"/>
      <c r="CO55" s="261"/>
      <c r="CP55" s="261"/>
      <c r="CQ55" s="261"/>
      <c r="CR55" s="261"/>
      <c r="CS55" s="261"/>
      <c r="CT55" s="261"/>
      <c r="CU55" s="261"/>
      <c r="CV55" s="261"/>
      <c r="CW55" s="261"/>
      <c r="CX55" s="261"/>
      <c r="CY55" s="261"/>
      <c r="CZ55" s="261"/>
      <c r="DA55" s="261"/>
      <c r="DB55" s="261"/>
      <c r="DC55" s="261"/>
      <c r="DD55" s="261"/>
      <c r="DE55" s="261"/>
      <c r="DF55" s="261"/>
      <c r="DG55" s="261"/>
      <c r="DH55" s="261"/>
      <c r="DI55" s="261"/>
      <c r="DJ55" s="261"/>
      <c r="DK55" s="261"/>
      <c r="DL55" s="261"/>
      <c r="DM55" s="261"/>
      <c r="DN55" s="261"/>
      <c r="DO55" s="261"/>
      <c r="DP55" s="261"/>
      <c r="DQ55" s="261"/>
      <c r="DR55" s="261"/>
      <c r="DS55" s="261"/>
      <c r="DT55" s="261"/>
      <c r="DU55" s="261"/>
      <c r="DV55" s="261"/>
      <c r="DW55" s="261"/>
      <c r="DX55" s="261"/>
      <c r="DY55" s="261"/>
      <c r="DZ55" s="261"/>
      <c r="EA55" s="261"/>
      <c r="EB55" s="261"/>
      <c r="EC55" s="261"/>
      <c r="ED55" s="261"/>
      <c r="EE55" s="261"/>
      <c r="EF55" s="261"/>
      <c r="EG55" s="261"/>
      <c r="EH55" s="261"/>
      <c r="EI55" s="261"/>
    </row>
    <row r="56" spans="1:139" s="231" customFormat="1" ht="20.1" customHeight="1">
      <c r="A56" s="354"/>
      <c r="B56" s="719" t="s">
        <v>593</v>
      </c>
      <c r="C56" s="711"/>
      <c r="D56" s="780"/>
      <c r="E56" s="781"/>
      <c r="F56" s="781"/>
      <c r="G56" s="782"/>
      <c r="H56" s="718"/>
      <c r="I56" s="213"/>
      <c r="J56" s="786"/>
      <c r="K56" s="787"/>
      <c r="L56" s="788"/>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0"/>
      <c r="AY56" s="260"/>
      <c r="AZ56" s="260"/>
      <c r="BA56" s="260"/>
      <c r="BB56" s="260"/>
      <c r="BC56" s="260"/>
      <c r="BD56" s="260"/>
      <c r="BE56" s="261"/>
      <c r="BF56" s="261"/>
      <c r="BG56" s="261"/>
      <c r="BH56" s="261"/>
      <c r="BI56" s="261"/>
      <c r="BJ56" s="261"/>
      <c r="BK56" s="261"/>
      <c r="BL56" s="261"/>
      <c r="BM56" s="261"/>
      <c r="BN56" s="261"/>
      <c r="BO56" s="261"/>
      <c r="BP56" s="261"/>
      <c r="BQ56" s="261"/>
      <c r="BR56" s="261"/>
      <c r="BS56" s="261"/>
      <c r="BT56" s="261"/>
      <c r="BU56" s="261"/>
      <c r="BV56" s="261"/>
      <c r="BW56" s="261"/>
      <c r="BX56" s="261"/>
      <c r="BY56" s="261"/>
      <c r="BZ56" s="261"/>
      <c r="CA56" s="261"/>
      <c r="CB56" s="261"/>
      <c r="CC56" s="261"/>
      <c r="CD56" s="261"/>
      <c r="CE56" s="261"/>
      <c r="CF56" s="261"/>
      <c r="CG56" s="261"/>
      <c r="CH56" s="261"/>
      <c r="CI56" s="261"/>
      <c r="CJ56" s="261"/>
      <c r="CK56" s="261"/>
      <c r="CL56" s="261"/>
      <c r="CM56" s="261"/>
      <c r="CN56" s="261"/>
      <c r="CO56" s="261"/>
      <c r="CP56" s="261"/>
      <c r="CQ56" s="261"/>
      <c r="CR56" s="261"/>
      <c r="CS56" s="261"/>
      <c r="CT56" s="261"/>
      <c r="CU56" s="261"/>
      <c r="CV56" s="261"/>
      <c r="CW56" s="261"/>
      <c r="CX56" s="261"/>
      <c r="CY56" s="261"/>
      <c r="CZ56" s="261"/>
      <c r="DA56" s="261"/>
      <c r="DB56" s="261"/>
      <c r="DC56" s="261"/>
      <c r="DD56" s="261"/>
      <c r="DE56" s="261"/>
      <c r="DF56" s="261"/>
      <c r="DG56" s="261"/>
      <c r="DH56" s="261"/>
      <c r="DI56" s="261"/>
      <c r="DJ56" s="261"/>
      <c r="DK56" s="261"/>
      <c r="DL56" s="261"/>
      <c r="DM56" s="261"/>
      <c r="DN56" s="261"/>
      <c r="DO56" s="261"/>
      <c r="DP56" s="261"/>
      <c r="DQ56" s="261"/>
      <c r="DR56" s="261"/>
      <c r="DS56" s="261"/>
      <c r="DT56" s="261"/>
      <c r="DU56" s="261"/>
      <c r="DV56" s="261"/>
      <c r="DW56" s="261"/>
      <c r="DX56" s="261"/>
      <c r="DY56" s="261"/>
      <c r="DZ56" s="261"/>
      <c r="EA56" s="261"/>
      <c r="EB56" s="261"/>
      <c r="EC56" s="261"/>
      <c r="ED56" s="261"/>
      <c r="EE56" s="261"/>
      <c r="EF56" s="261"/>
      <c r="EG56" s="261"/>
      <c r="EH56" s="261"/>
      <c r="EI56" s="261"/>
    </row>
    <row r="57" spans="1:12" ht="39.95" customHeight="1">
      <c r="A57" s="355"/>
      <c r="B57" s="327" t="s">
        <v>85</v>
      </c>
      <c r="C57" s="606"/>
      <c r="D57" s="796"/>
      <c r="E57" s="797"/>
      <c r="F57" s="797"/>
      <c r="G57" s="798"/>
      <c r="H57" s="693"/>
      <c r="I57" s="187"/>
      <c r="J57" s="786"/>
      <c r="K57" s="787"/>
      <c r="L57" s="788"/>
    </row>
    <row r="58" spans="1:12" ht="39.95" customHeight="1">
      <c r="A58" s="355"/>
      <c r="B58" s="327" t="s">
        <v>86</v>
      </c>
      <c r="C58" s="606"/>
      <c r="D58" s="796"/>
      <c r="E58" s="797"/>
      <c r="F58" s="797"/>
      <c r="G58" s="798"/>
      <c r="H58" s="693"/>
      <c r="I58" s="187"/>
      <c r="J58" s="786"/>
      <c r="K58" s="787"/>
      <c r="L58" s="788"/>
    </row>
    <row r="59" spans="1:12" ht="39.95" customHeight="1">
      <c r="A59" s="355"/>
      <c r="B59" s="327" t="s">
        <v>87</v>
      </c>
      <c r="C59" s="606"/>
      <c r="D59" s="796"/>
      <c r="E59" s="797"/>
      <c r="F59" s="797"/>
      <c r="G59" s="798"/>
      <c r="H59" s="693"/>
      <c r="I59" s="187"/>
      <c r="J59" s="786"/>
      <c r="K59" s="787"/>
      <c r="L59" s="788"/>
    </row>
    <row r="60" spans="1:12" ht="39.95" customHeight="1">
      <c r="A60" s="355"/>
      <c r="B60" s="327" t="s">
        <v>88</v>
      </c>
      <c r="C60" s="606"/>
      <c r="D60" s="796"/>
      <c r="E60" s="797"/>
      <c r="F60" s="797"/>
      <c r="G60" s="798"/>
      <c r="H60" s="693"/>
      <c r="I60" s="187"/>
      <c r="J60" s="786"/>
      <c r="K60" s="787"/>
      <c r="L60" s="788"/>
    </row>
    <row r="61" spans="1:12" ht="39.95" customHeight="1">
      <c r="A61" s="359"/>
      <c r="B61" s="720" t="s">
        <v>89</v>
      </c>
      <c r="C61" s="607"/>
      <c r="D61" s="799"/>
      <c r="E61" s="800"/>
      <c r="F61" s="800"/>
      <c r="G61" s="801"/>
      <c r="H61" s="694"/>
      <c r="I61" s="609"/>
      <c r="J61" s="789"/>
      <c r="K61" s="790"/>
      <c r="L61" s="791"/>
    </row>
    <row r="62" spans="1:141" s="93" customFormat="1" ht="6" customHeight="1">
      <c r="A62" s="130"/>
      <c r="B62" s="131"/>
      <c r="C62" s="166"/>
      <c r="D62" s="805"/>
      <c r="E62" s="806"/>
      <c r="F62" s="806"/>
      <c r="G62" s="807"/>
      <c r="H62" s="176"/>
      <c r="I62" s="176"/>
      <c r="J62" s="792"/>
      <c r="K62" s="793"/>
      <c r="L62" s="794"/>
      <c r="M62" s="323"/>
      <c r="N62" s="236"/>
      <c r="O62" s="236"/>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row>
    <row r="63" spans="1:139" s="231" customFormat="1" ht="20.1" customHeight="1">
      <c r="A63" s="354"/>
      <c r="B63" s="719" t="s">
        <v>594</v>
      </c>
      <c r="C63" s="711"/>
      <c r="D63" s="780"/>
      <c r="E63" s="781"/>
      <c r="F63" s="781"/>
      <c r="G63" s="782"/>
      <c r="H63" s="718"/>
      <c r="I63" s="213"/>
      <c r="J63" s="783"/>
      <c r="K63" s="784"/>
      <c r="L63" s="785"/>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c r="BC63" s="260"/>
      <c r="BD63" s="260"/>
      <c r="BE63" s="261"/>
      <c r="BF63" s="261"/>
      <c r="BG63" s="261"/>
      <c r="BH63" s="261"/>
      <c r="BI63" s="261"/>
      <c r="BJ63" s="261"/>
      <c r="BK63" s="261"/>
      <c r="BL63" s="261"/>
      <c r="BM63" s="261"/>
      <c r="BN63" s="261"/>
      <c r="BO63" s="261"/>
      <c r="BP63" s="261"/>
      <c r="BQ63" s="261"/>
      <c r="BR63" s="261"/>
      <c r="BS63" s="261"/>
      <c r="BT63" s="261"/>
      <c r="BU63" s="261"/>
      <c r="BV63" s="261"/>
      <c r="BW63" s="261"/>
      <c r="BX63" s="261"/>
      <c r="BY63" s="261"/>
      <c r="BZ63" s="261"/>
      <c r="CA63" s="261"/>
      <c r="CB63" s="261"/>
      <c r="CC63" s="261"/>
      <c r="CD63" s="261"/>
      <c r="CE63" s="261"/>
      <c r="CF63" s="261"/>
      <c r="CG63" s="261"/>
      <c r="CH63" s="261"/>
      <c r="CI63" s="261"/>
      <c r="CJ63" s="261"/>
      <c r="CK63" s="261"/>
      <c r="CL63" s="261"/>
      <c r="CM63" s="261"/>
      <c r="CN63" s="261"/>
      <c r="CO63" s="261"/>
      <c r="CP63" s="261"/>
      <c r="CQ63" s="261"/>
      <c r="CR63" s="261"/>
      <c r="CS63" s="261"/>
      <c r="CT63" s="261"/>
      <c r="CU63" s="261"/>
      <c r="CV63" s="261"/>
      <c r="CW63" s="261"/>
      <c r="CX63" s="261"/>
      <c r="CY63" s="261"/>
      <c r="CZ63" s="261"/>
      <c r="DA63" s="261"/>
      <c r="DB63" s="261"/>
      <c r="DC63" s="261"/>
      <c r="DD63" s="261"/>
      <c r="DE63" s="261"/>
      <c r="DF63" s="261"/>
      <c r="DG63" s="261"/>
      <c r="DH63" s="261"/>
      <c r="DI63" s="261"/>
      <c r="DJ63" s="261"/>
      <c r="DK63" s="261"/>
      <c r="DL63" s="261"/>
      <c r="DM63" s="261"/>
      <c r="DN63" s="261"/>
      <c r="DO63" s="261"/>
      <c r="DP63" s="261"/>
      <c r="DQ63" s="261"/>
      <c r="DR63" s="261"/>
      <c r="DS63" s="261"/>
      <c r="DT63" s="261"/>
      <c r="DU63" s="261"/>
      <c r="DV63" s="261"/>
      <c r="DW63" s="261"/>
      <c r="DX63" s="261"/>
      <c r="DY63" s="261"/>
      <c r="DZ63" s="261"/>
      <c r="EA63" s="261"/>
      <c r="EB63" s="261"/>
      <c r="EC63" s="261"/>
      <c r="ED63" s="261"/>
      <c r="EE63" s="261"/>
      <c r="EF63" s="261"/>
      <c r="EG63" s="261"/>
      <c r="EH63" s="261"/>
      <c r="EI63" s="261"/>
    </row>
    <row r="64" spans="1:12" ht="39.95" customHeight="1">
      <c r="A64" s="355"/>
      <c r="B64" s="327" t="s">
        <v>85</v>
      </c>
      <c r="C64" s="606"/>
      <c r="D64" s="796"/>
      <c r="E64" s="797"/>
      <c r="F64" s="797"/>
      <c r="G64" s="798"/>
      <c r="H64" s="693"/>
      <c r="I64" s="187"/>
      <c r="J64" s="786"/>
      <c r="K64" s="787"/>
      <c r="L64" s="788"/>
    </row>
    <row r="65" spans="1:12" ht="39.95" customHeight="1">
      <c r="A65" s="355"/>
      <c r="B65" s="327" t="s">
        <v>86</v>
      </c>
      <c r="C65" s="606"/>
      <c r="D65" s="796"/>
      <c r="E65" s="797"/>
      <c r="F65" s="797"/>
      <c r="G65" s="798"/>
      <c r="H65" s="693"/>
      <c r="I65" s="187"/>
      <c r="J65" s="786"/>
      <c r="K65" s="787"/>
      <c r="L65" s="788"/>
    </row>
    <row r="66" spans="1:12" ht="39.95" customHeight="1">
      <c r="A66" s="355"/>
      <c r="B66" s="327" t="s">
        <v>87</v>
      </c>
      <c r="C66" s="606"/>
      <c r="D66" s="796"/>
      <c r="E66" s="797"/>
      <c r="F66" s="797"/>
      <c r="G66" s="798"/>
      <c r="H66" s="693"/>
      <c r="I66" s="187"/>
      <c r="J66" s="786"/>
      <c r="K66" s="787"/>
      <c r="L66" s="788"/>
    </row>
    <row r="67" spans="1:12" ht="39.95" customHeight="1">
      <c r="A67" s="355"/>
      <c r="B67" s="327" t="s">
        <v>88</v>
      </c>
      <c r="C67" s="606"/>
      <c r="D67" s="796"/>
      <c r="E67" s="797"/>
      <c r="F67" s="797"/>
      <c r="G67" s="798"/>
      <c r="H67" s="693"/>
      <c r="I67" s="187"/>
      <c r="J67" s="786"/>
      <c r="K67" s="787"/>
      <c r="L67" s="788"/>
    </row>
    <row r="68" spans="1:12" s="723" customFormat="1" ht="39.95" customHeight="1">
      <c r="A68" s="355"/>
      <c r="B68" s="327" t="s">
        <v>89</v>
      </c>
      <c r="C68" s="606"/>
      <c r="D68" s="796"/>
      <c r="E68" s="797"/>
      <c r="F68" s="797"/>
      <c r="G68" s="798"/>
      <c r="H68" s="693"/>
      <c r="I68" s="187"/>
      <c r="J68" s="789"/>
      <c r="K68" s="790"/>
      <c r="L68" s="791"/>
    </row>
    <row r="69" spans="1:141" s="93" customFormat="1" ht="6" customHeight="1">
      <c r="A69" s="130"/>
      <c r="B69" s="131"/>
      <c r="C69" s="166"/>
      <c r="D69" s="805"/>
      <c r="E69" s="806"/>
      <c r="F69" s="806"/>
      <c r="G69" s="807"/>
      <c r="H69" s="176"/>
      <c r="I69" s="176"/>
      <c r="J69" s="792"/>
      <c r="K69" s="793"/>
      <c r="L69" s="794"/>
      <c r="M69" s="323"/>
      <c r="N69" s="236"/>
      <c r="O69" s="236"/>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row>
    <row r="70" spans="1:139" s="231" customFormat="1" ht="20.1" customHeight="1">
      <c r="A70" s="354"/>
      <c r="B70" s="719" t="s">
        <v>595</v>
      </c>
      <c r="C70" s="711"/>
      <c r="D70" s="780"/>
      <c r="E70" s="781"/>
      <c r="F70" s="781"/>
      <c r="G70" s="782"/>
      <c r="H70" s="718"/>
      <c r="I70" s="213"/>
      <c r="J70" s="783"/>
      <c r="K70" s="784"/>
      <c r="L70" s="785"/>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1"/>
      <c r="BF70" s="261"/>
      <c r="BG70" s="261"/>
      <c r="BH70" s="261"/>
      <c r="BI70" s="261"/>
      <c r="BJ70" s="261"/>
      <c r="BK70" s="261"/>
      <c r="BL70" s="261"/>
      <c r="BM70" s="261"/>
      <c r="BN70" s="261"/>
      <c r="BO70" s="261"/>
      <c r="BP70" s="261"/>
      <c r="BQ70" s="261"/>
      <c r="BR70" s="261"/>
      <c r="BS70" s="261"/>
      <c r="BT70" s="261"/>
      <c r="BU70" s="261"/>
      <c r="BV70" s="261"/>
      <c r="BW70" s="261"/>
      <c r="BX70" s="261"/>
      <c r="BY70" s="261"/>
      <c r="BZ70" s="261"/>
      <c r="CA70" s="261"/>
      <c r="CB70" s="261"/>
      <c r="CC70" s="261"/>
      <c r="CD70" s="261"/>
      <c r="CE70" s="261"/>
      <c r="CF70" s="261"/>
      <c r="CG70" s="261"/>
      <c r="CH70" s="261"/>
      <c r="CI70" s="261"/>
      <c r="CJ70" s="261"/>
      <c r="CK70" s="261"/>
      <c r="CL70" s="261"/>
      <c r="CM70" s="261"/>
      <c r="CN70" s="261"/>
      <c r="CO70" s="261"/>
      <c r="CP70" s="261"/>
      <c r="CQ70" s="261"/>
      <c r="CR70" s="261"/>
      <c r="CS70" s="261"/>
      <c r="CT70" s="261"/>
      <c r="CU70" s="261"/>
      <c r="CV70" s="261"/>
      <c r="CW70" s="261"/>
      <c r="CX70" s="261"/>
      <c r="CY70" s="261"/>
      <c r="CZ70" s="261"/>
      <c r="DA70" s="261"/>
      <c r="DB70" s="261"/>
      <c r="DC70" s="261"/>
      <c r="DD70" s="261"/>
      <c r="DE70" s="261"/>
      <c r="DF70" s="261"/>
      <c r="DG70" s="261"/>
      <c r="DH70" s="261"/>
      <c r="DI70" s="261"/>
      <c r="DJ70" s="261"/>
      <c r="DK70" s="261"/>
      <c r="DL70" s="261"/>
      <c r="DM70" s="261"/>
      <c r="DN70" s="261"/>
      <c r="DO70" s="261"/>
      <c r="DP70" s="261"/>
      <c r="DQ70" s="261"/>
      <c r="DR70" s="261"/>
      <c r="DS70" s="261"/>
      <c r="DT70" s="261"/>
      <c r="DU70" s="261"/>
      <c r="DV70" s="261"/>
      <c r="DW70" s="261"/>
      <c r="DX70" s="261"/>
      <c r="DY70" s="261"/>
      <c r="DZ70" s="261"/>
      <c r="EA70" s="261"/>
      <c r="EB70" s="261"/>
      <c r="EC70" s="261"/>
      <c r="ED70" s="261"/>
      <c r="EE70" s="261"/>
      <c r="EF70" s="261"/>
      <c r="EG70" s="261"/>
      <c r="EH70" s="261"/>
      <c r="EI70" s="261"/>
    </row>
    <row r="71" spans="1:12" ht="39.95" customHeight="1">
      <c r="A71" s="355"/>
      <c r="B71" s="327" t="s">
        <v>85</v>
      </c>
      <c r="C71" s="606"/>
      <c r="D71" s="796"/>
      <c r="E71" s="797"/>
      <c r="F71" s="797"/>
      <c r="G71" s="798"/>
      <c r="H71" s="693"/>
      <c r="I71" s="187"/>
      <c r="J71" s="786"/>
      <c r="K71" s="787"/>
      <c r="L71" s="788"/>
    </row>
    <row r="72" spans="1:12" ht="39.95" customHeight="1">
      <c r="A72" s="355"/>
      <c r="B72" s="327" t="s">
        <v>86</v>
      </c>
      <c r="C72" s="606"/>
      <c r="D72" s="796"/>
      <c r="E72" s="797"/>
      <c r="F72" s="797"/>
      <c r="G72" s="798"/>
      <c r="H72" s="693"/>
      <c r="I72" s="187"/>
      <c r="J72" s="786"/>
      <c r="K72" s="787"/>
      <c r="L72" s="788"/>
    </row>
    <row r="73" spans="1:12" ht="39.95" customHeight="1">
      <c r="A73" s="355"/>
      <c r="B73" s="327" t="s">
        <v>87</v>
      </c>
      <c r="C73" s="606"/>
      <c r="D73" s="796"/>
      <c r="E73" s="797"/>
      <c r="F73" s="797"/>
      <c r="G73" s="798"/>
      <c r="H73" s="693"/>
      <c r="I73" s="187"/>
      <c r="J73" s="786"/>
      <c r="K73" s="787"/>
      <c r="L73" s="788"/>
    </row>
    <row r="74" spans="1:12" ht="39.95" customHeight="1">
      <c r="A74" s="355"/>
      <c r="B74" s="327" t="s">
        <v>88</v>
      </c>
      <c r="C74" s="606"/>
      <c r="D74" s="796"/>
      <c r="E74" s="797"/>
      <c r="F74" s="797"/>
      <c r="G74" s="798"/>
      <c r="H74" s="693"/>
      <c r="I74" s="187"/>
      <c r="J74" s="786"/>
      <c r="K74" s="787"/>
      <c r="L74" s="788"/>
    </row>
    <row r="75" spans="1:12" s="723" customFormat="1" ht="39.95" customHeight="1">
      <c r="A75" s="355"/>
      <c r="B75" s="327" t="s">
        <v>89</v>
      </c>
      <c r="C75" s="606"/>
      <c r="D75" s="796"/>
      <c r="E75" s="797"/>
      <c r="F75" s="797"/>
      <c r="G75" s="798"/>
      <c r="H75" s="693"/>
      <c r="I75" s="187"/>
      <c r="J75" s="789"/>
      <c r="K75" s="790"/>
      <c r="L75" s="791"/>
    </row>
    <row r="76" spans="1:141" s="93" customFormat="1" ht="6" customHeight="1">
      <c r="A76" s="130"/>
      <c r="B76" s="131"/>
      <c r="C76" s="166"/>
      <c r="D76" s="805"/>
      <c r="E76" s="806"/>
      <c r="F76" s="806"/>
      <c r="G76" s="807"/>
      <c r="H76" s="176"/>
      <c r="I76" s="176"/>
      <c r="J76" s="792"/>
      <c r="K76" s="793"/>
      <c r="L76" s="794"/>
      <c r="M76" s="323"/>
      <c r="N76" s="236"/>
      <c r="O76" s="236"/>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row>
    <row r="77" spans="1:139" s="231" customFormat="1" ht="20.1" customHeight="1">
      <c r="A77" s="354"/>
      <c r="B77" s="719" t="s">
        <v>316</v>
      </c>
      <c r="C77" s="711"/>
      <c r="D77" s="780"/>
      <c r="E77" s="781"/>
      <c r="F77" s="781"/>
      <c r="G77" s="782"/>
      <c r="H77" s="718"/>
      <c r="I77" s="213"/>
      <c r="J77" s="783"/>
      <c r="K77" s="784"/>
      <c r="L77" s="785"/>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1"/>
      <c r="BF77" s="261"/>
      <c r="BG77" s="261"/>
      <c r="BH77" s="261"/>
      <c r="BI77" s="261"/>
      <c r="BJ77" s="261"/>
      <c r="BK77" s="261"/>
      <c r="BL77" s="261"/>
      <c r="BM77" s="261"/>
      <c r="BN77" s="261"/>
      <c r="BO77" s="261"/>
      <c r="BP77" s="261"/>
      <c r="BQ77" s="261"/>
      <c r="BR77" s="261"/>
      <c r="BS77" s="261"/>
      <c r="BT77" s="261"/>
      <c r="BU77" s="261"/>
      <c r="BV77" s="261"/>
      <c r="BW77" s="261"/>
      <c r="BX77" s="261"/>
      <c r="BY77" s="261"/>
      <c r="BZ77" s="261"/>
      <c r="CA77" s="261"/>
      <c r="CB77" s="261"/>
      <c r="CC77" s="261"/>
      <c r="CD77" s="261"/>
      <c r="CE77" s="261"/>
      <c r="CF77" s="261"/>
      <c r="CG77" s="261"/>
      <c r="CH77" s="261"/>
      <c r="CI77" s="261"/>
      <c r="CJ77" s="261"/>
      <c r="CK77" s="261"/>
      <c r="CL77" s="261"/>
      <c r="CM77" s="261"/>
      <c r="CN77" s="261"/>
      <c r="CO77" s="261"/>
      <c r="CP77" s="261"/>
      <c r="CQ77" s="261"/>
      <c r="CR77" s="261"/>
      <c r="CS77" s="261"/>
      <c r="CT77" s="261"/>
      <c r="CU77" s="261"/>
      <c r="CV77" s="261"/>
      <c r="CW77" s="261"/>
      <c r="CX77" s="261"/>
      <c r="CY77" s="261"/>
      <c r="CZ77" s="261"/>
      <c r="DA77" s="261"/>
      <c r="DB77" s="261"/>
      <c r="DC77" s="261"/>
      <c r="DD77" s="261"/>
      <c r="DE77" s="261"/>
      <c r="DF77" s="261"/>
      <c r="DG77" s="261"/>
      <c r="DH77" s="261"/>
      <c r="DI77" s="261"/>
      <c r="DJ77" s="261"/>
      <c r="DK77" s="261"/>
      <c r="DL77" s="261"/>
      <c r="DM77" s="261"/>
      <c r="DN77" s="261"/>
      <c r="DO77" s="261"/>
      <c r="DP77" s="261"/>
      <c r="DQ77" s="261"/>
      <c r="DR77" s="261"/>
      <c r="DS77" s="261"/>
      <c r="DT77" s="261"/>
      <c r="DU77" s="261"/>
      <c r="DV77" s="261"/>
      <c r="DW77" s="261"/>
      <c r="DX77" s="261"/>
      <c r="DY77" s="261"/>
      <c r="DZ77" s="261"/>
      <c r="EA77" s="261"/>
      <c r="EB77" s="261"/>
      <c r="EC77" s="261"/>
      <c r="ED77" s="261"/>
      <c r="EE77" s="261"/>
      <c r="EF77" s="261"/>
      <c r="EG77" s="261"/>
      <c r="EH77" s="261"/>
      <c r="EI77" s="261"/>
    </row>
    <row r="78" spans="1:12" ht="39.95" customHeight="1">
      <c r="A78" s="355"/>
      <c r="B78" s="327" t="s">
        <v>85</v>
      </c>
      <c r="C78" s="606"/>
      <c r="D78" s="796"/>
      <c r="E78" s="797"/>
      <c r="F78" s="797"/>
      <c r="G78" s="798"/>
      <c r="H78" s="693"/>
      <c r="I78" s="187"/>
      <c r="J78" s="786"/>
      <c r="K78" s="787"/>
      <c r="L78" s="788"/>
    </row>
    <row r="79" spans="1:12" ht="39.95" customHeight="1">
      <c r="A79" s="355"/>
      <c r="B79" s="327" t="s">
        <v>86</v>
      </c>
      <c r="C79" s="606"/>
      <c r="D79" s="796"/>
      <c r="E79" s="797"/>
      <c r="F79" s="797"/>
      <c r="G79" s="798"/>
      <c r="H79" s="693"/>
      <c r="I79" s="187"/>
      <c r="J79" s="786"/>
      <c r="K79" s="787"/>
      <c r="L79" s="788"/>
    </row>
    <row r="80" spans="1:12" ht="39.95" customHeight="1">
      <c r="A80" s="355"/>
      <c r="B80" s="327" t="s">
        <v>87</v>
      </c>
      <c r="C80" s="606"/>
      <c r="D80" s="796"/>
      <c r="E80" s="797"/>
      <c r="F80" s="797"/>
      <c r="G80" s="798"/>
      <c r="H80" s="693"/>
      <c r="I80" s="187"/>
      <c r="J80" s="786"/>
      <c r="K80" s="787"/>
      <c r="L80" s="788"/>
    </row>
    <row r="81" spans="1:12" ht="39.95" customHeight="1">
      <c r="A81" s="355"/>
      <c r="B81" s="327" t="s">
        <v>88</v>
      </c>
      <c r="C81" s="606"/>
      <c r="D81" s="796"/>
      <c r="E81" s="797"/>
      <c r="F81" s="797"/>
      <c r="G81" s="798"/>
      <c r="H81" s="693"/>
      <c r="I81" s="187"/>
      <c r="J81" s="786"/>
      <c r="K81" s="787"/>
      <c r="L81" s="788"/>
    </row>
    <row r="82" spans="1:12" s="723" customFormat="1" ht="39.95" customHeight="1">
      <c r="A82" s="356"/>
      <c r="B82" s="328" t="s">
        <v>89</v>
      </c>
      <c r="C82" s="608"/>
      <c r="D82" s="811"/>
      <c r="E82" s="812"/>
      <c r="F82" s="812"/>
      <c r="G82" s="813"/>
      <c r="H82" s="695"/>
      <c r="I82" s="329"/>
      <c r="J82" s="808"/>
      <c r="K82" s="809"/>
      <c r="L82" s="810"/>
    </row>
  </sheetData>
  <sheetProtection algorithmName="SHA-512" hashValue="fjLTdc2xfG2FHsc/1EdyotRFXCr11cdnUApfkZMiwIEHBeC5wFUfjXi30lf3VBBRPzNcPZc2Hu5KW4i0e/7JuQ==" saltValue="KGBh1eOezD919EouOjObDg==" spinCount="100000" sheet="1" objects="1" scenarios="1" formatCells="0" formatColumns="0" formatRows="0"/>
  <mergeCells count="45">
    <mergeCell ref="D76:G76"/>
    <mergeCell ref="J76:L76"/>
    <mergeCell ref="D77:G77"/>
    <mergeCell ref="J77:L82"/>
    <mergeCell ref="D78:G78"/>
    <mergeCell ref="D79:G79"/>
    <mergeCell ref="D80:G80"/>
    <mergeCell ref="D81:G81"/>
    <mergeCell ref="D82:G82"/>
    <mergeCell ref="D69:G69"/>
    <mergeCell ref="J69:L69"/>
    <mergeCell ref="D70:G70"/>
    <mergeCell ref="J70:L75"/>
    <mergeCell ref="D71:G71"/>
    <mergeCell ref="D72:G72"/>
    <mergeCell ref="D73:G73"/>
    <mergeCell ref="D74:G74"/>
    <mergeCell ref="D75:G75"/>
    <mergeCell ref="D54:G54"/>
    <mergeCell ref="D65:G65"/>
    <mergeCell ref="D66:G66"/>
    <mergeCell ref="D67:G67"/>
    <mergeCell ref="D68:G68"/>
    <mergeCell ref="D56:G56"/>
    <mergeCell ref="D62:G62"/>
    <mergeCell ref="D64:G64"/>
    <mergeCell ref="D63:G63"/>
    <mergeCell ref="J63:L68"/>
    <mergeCell ref="J62:L62"/>
    <mergeCell ref="J56:L61"/>
    <mergeCell ref="D55:G55"/>
    <mergeCell ref="D57:G57"/>
    <mergeCell ref="D58:G58"/>
    <mergeCell ref="D59:G59"/>
    <mergeCell ref="D60:G60"/>
    <mergeCell ref="D61:G61"/>
    <mergeCell ref="C4:E4"/>
    <mergeCell ref="E31:E40"/>
    <mergeCell ref="J31:J40"/>
    <mergeCell ref="J43:J52"/>
    <mergeCell ref="E43:E52"/>
    <mergeCell ref="E7:E16"/>
    <mergeCell ref="J7:J16"/>
    <mergeCell ref="E19:E28"/>
    <mergeCell ref="J19:J28"/>
  </mergeCells>
  <dataValidations count="2">
    <dataValidation type="list" allowBlank="1" showInputMessage="1" showErrorMessage="1" sqref="D7:D16 D19:D28 D31:D40 D43:D52">
      <formula1>'Data '!$B$1:$B$12</formula1>
    </dataValidation>
    <dataValidation type="list" allowBlank="1" showInputMessage="1" showErrorMessage="1" sqref="G7:G16 G19:G28 G31:G40 G43:G52">
      <formula1>'Data '!$C$1:$C$2</formula1>
    </dataValidation>
  </dataValidations>
  <printOptions/>
  <pageMargins left="0.7" right="0.7" top="0.75" bottom="0.75" header="0.3" footer="0.3"/>
  <pageSetup fitToHeight="0" fitToWidth="1" horizontalDpi="600" verticalDpi="600" orientation="landscape" paperSize="5" scale="3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47BC7-33B2-4675-A2B9-A52CD81F7E33}">
  <sheetPr>
    <pageSetUpPr fitToPage="1"/>
  </sheetPr>
  <dimension ref="A1:EK88"/>
  <sheetViews>
    <sheetView showZeros="0" zoomScale="80" zoomScaleNormal="80" workbookViewId="0" topLeftCell="A1">
      <pane ySplit="2" topLeftCell="A3" activePane="bottomLeft" state="frozen"/>
      <selection pane="bottomLeft" activeCell="B46" sqref="B46"/>
    </sheetView>
  </sheetViews>
  <sheetFormatPr defaultColWidth="9.00390625" defaultRowHeight="15"/>
  <cols>
    <col min="1" max="1" width="4.57421875" style="2" customWidth="1"/>
    <col min="2" max="2" width="40.8515625" style="3" customWidth="1"/>
    <col min="3" max="3" width="60.7109375" style="3" customWidth="1"/>
    <col min="4" max="7" width="25.7109375" style="3" customWidth="1"/>
    <col min="8" max="8" width="20.7109375" style="3" customWidth="1"/>
    <col min="9" max="9" width="50.7109375" style="3" customWidth="1"/>
    <col min="10" max="10" width="40.7109375" style="254" customWidth="1"/>
    <col min="11" max="11" width="18.7109375" style="3" customWidth="1"/>
    <col min="12" max="12" width="50.7109375" style="3" customWidth="1"/>
    <col min="13" max="14" width="35.7109375" style="309" customWidth="1"/>
    <col min="15" max="16384" width="9.00390625" style="3" customWidth="1"/>
  </cols>
  <sheetData>
    <row r="1" spans="1:139" s="231" customFormat="1" ht="16.5">
      <c r="A1" s="257"/>
      <c r="B1" s="242" t="s">
        <v>49</v>
      </c>
      <c r="C1" s="306" t="s">
        <v>422</v>
      </c>
      <c r="D1" s="325" t="s">
        <v>393</v>
      </c>
      <c r="E1" s="325" t="s">
        <v>531</v>
      </c>
      <c r="F1" s="325" t="s">
        <v>406</v>
      </c>
      <c r="G1" s="325" t="s">
        <v>420</v>
      </c>
      <c r="H1" s="325" t="s">
        <v>404</v>
      </c>
      <c r="I1" s="242" t="s">
        <v>217</v>
      </c>
      <c r="J1" s="242" t="s">
        <v>52</v>
      </c>
      <c r="K1" s="258" t="s">
        <v>53</v>
      </c>
      <c r="L1" s="259" t="s">
        <v>105</v>
      </c>
      <c r="M1" s="315"/>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row>
    <row r="2" spans="1:14" s="254" customFormat="1" ht="30" customHeight="1">
      <c r="A2" s="262"/>
      <c r="B2" s="250"/>
      <c r="C2" s="324"/>
      <c r="D2" s="296" t="s">
        <v>417</v>
      </c>
      <c r="E2" s="296" t="s">
        <v>602</v>
      </c>
      <c r="F2" s="296" t="s">
        <v>533</v>
      </c>
      <c r="G2" s="296" t="s">
        <v>419</v>
      </c>
      <c r="H2" s="296" t="s">
        <v>405</v>
      </c>
      <c r="I2" s="250"/>
      <c r="J2" s="250"/>
      <c r="K2" s="250"/>
      <c r="L2" s="334"/>
      <c r="M2" s="317"/>
      <c r="N2" s="318"/>
    </row>
    <row r="3" spans="1:14" ht="15">
      <c r="A3" s="245"/>
      <c r="B3" s="297"/>
      <c r="C3" s="298"/>
      <c r="D3" s="299"/>
      <c r="E3" s="300"/>
      <c r="F3" s="300"/>
      <c r="G3" s="300"/>
      <c r="H3" s="300"/>
      <c r="I3" s="300"/>
      <c r="J3" s="252"/>
      <c r="K3" s="274"/>
      <c r="L3" s="267"/>
      <c r="M3" s="319"/>
      <c r="N3" s="320"/>
    </row>
    <row r="4" spans="1:14" s="1" customFormat="1" ht="16.5" customHeight="1">
      <c r="A4" s="243">
        <v>7</v>
      </c>
      <c r="B4" s="129" t="s">
        <v>411</v>
      </c>
      <c r="C4" s="770"/>
      <c r="D4" s="770"/>
      <c r="E4" s="770"/>
      <c r="F4" s="295"/>
      <c r="G4" s="295"/>
      <c r="H4" s="295"/>
      <c r="I4" s="302"/>
      <c r="J4" s="303"/>
      <c r="K4" s="305"/>
      <c r="L4" s="267"/>
      <c r="M4" s="321"/>
      <c r="N4" s="322"/>
    </row>
    <row r="5" spans="1:136" s="93" customFormat="1" ht="6" customHeight="1">
      <c r="A5" s="130"/>
      <c r="B5" s="131"/>
      <c r="C5" s="166"/>
      <c r="D5" s="166"/>
      <c r="E5" s="113"/>
      <c r="F5" s="176"/>
      <c r="G5" s="114"/>
      <c r="H5" s="224"/>
      <c r="I5" s="224"/>
      <c r="J5" s="314"/>
      <c r="K5" s="224"/>
      <c r="L5" s="169"/>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row>
    <row r="6" spans="1:14" s="1" customFormat="1" ht="39.95" customHeight="1">
      <c r="A6" s="128" t="s">
        <v>412</v>
      </c>
      <c r="B6" s="106" t="s">
        <v>593</v>
      </c>
      <c r="C6" s="603">
        <f>'Sect. 3'!C20:G20</f>
        <v>0</v>
      </c>
      <c r="D6" s="335"/>
      <c r="E6" s="335"/>
      <c r="F6" s="335"/>
      <c r="G6" s="335"/>
      <c r="H6" s="335"/>
      <c r="I6" s="336"/>
      <c r="J6" s="384"/>
      <c r="K6" s="337"/>
      <c r="L6" s="338"/>
      <c r="M6" s="321"/>
      <c r="N6" s="322"/>
    </row>
    <row r="7" spans="1:14" s="1" customFormat="1" ht="39.95" customHeight="1">
      <c r="A7" s="304"/>
      <c r="B7" s="327" t="s">
        <v>391</v>
      </c>
      <c r="C7" s="420"/>
      <c r="D7" s="180"/>
      <c r="E7" s="817">
        <f>'Sect. 3'!$I$20/10</f>
        <v>0</v>
      </c>
      <c r="F7" s="333">
        <f>D7*$E$7</f>
        <v>0</v>
      </c>
      <c r="G7" s="180"/>
      <c r="H7" s="187"/>
      <c r="I7" s="420"/>
      <c r="J7" s="762" t="s">
        <v>603</v>
      </c>
      <c r="K7" s="180"/>
      <c r="L7" s="171"/>
      <c r="M7" s="321"/>
      <c r="N7" s="322"/>
    </row>
    <row r="8" spans="1:14" s="1" customFormat="1" ht="39.95" customHeight="1">
      <c r="A8" s="304"/>
      <c r="B8" s="327" t="s">
        <v>394</v>
      </c>
      <c r="C8" s="420"/>
      <c r="D8" s="180"/>
      <c r="E8" s="818"/>
      <c r="F8" s="333">
        <f aca="true" t="shared" si="0" ref="F8:F15">D8*$E$7</f>
        <v>0</v>
      </c>
      <c r="G8" s="180"/>
      <c r="H8" s="187"/>
      <c r="I8" s="420"/>
      <c r="J8" s="763"/>
      <c r="K8" s="180"/>
      <c r="L8" s="171"/>
      <c r="M8" s="321"/>
      <c r="N8" s="322"/>
    </row>
    <row r="9" spans="1:14" s="1" customFormat="1" ht="39.95" customHeight="1">
      <c r="A9" s="304"/>
      <c r="B9" s="327" t="s">
        <v>395</v>
      </c>
      <c r="C9" s="420"/>
      <c r="D9" s="180"/>
      <c r="E9" s="818"/>
      <c r="F9" s="333">
        <f t="shared" si="0"/>
        <v>0</v>
      </c>
      <c r="G9" s="180"/>
      <c r="H9" s="187"/>
      <c r="I9" s="420"/>
      <c r="J9" s="763"/>
      <c r="K9" s="180"/>
      <c r="L9" s="171"/>
      <c r="M9" s="321"/>
      <c r="N9" s="322"/>
    </row>
    <row r="10" spans="1:14" s="1" customFormat="1" ht="39.95" customHeight="1">
      <c r="A10" s="304"/>
      <c r="B10" s="327" t="s">
        <v>396</v>
      </c>
      <c r="C10" s="420"/>
      <c r="D10" s="180"/>
      <c r="E10" s="818"/>
      <c r="F10" s="333">
        <f t="shared" si="0"/>
        <v>0</v>
      </c>
      <c r="G10" s="180"/>
      <c r="H10" s="187"/>
      <c r="I10" s="420"/>
      <c r="J10" s="763"/>
      <c r="K10" s="180"/>
      <c r="L10" s="171"/>
      <c r="M10" s="321"/>
      <c r="N10" s="322"/>
    </row>
    <row r="11" spans="1:14" s="1" customFormat="1" ht="39.95" customHeight="1">
      <c r="A11" s="304"/>
      <c r="B11" s="327" t="s">
        <v>397</v>
      </c>
      <c r="C11" s="420"/>
      <c r="D11" s="180"/>
      <c r="E11" s="818"/>
      <c r="F11" s="333">
        <f t="shared" si="0"/>
        <v>0</v>
      </c>
      <c r="G11" s="180"/>
      <c r="H11" s="187"/>
      <c r="I11" s="420"/>
      <c r="J11" s="763"/>
      <c r="K11" s="180"/>
      <c r="L11" s="171"/>
      <c r="M11" s="321"/>
      <c r="N11" s="322"/>
    </row>
    <row r="12" spans="1:14" s="1" customFormat="1" ht="39.95" customHeight="1">
      <c r="A12" s="304"/>
      <c r="B12" s="327" t="s">
        <v>398</v>
      </c>
      <c r="C12" s="420"/>
      <c r="D12" s="180"/>
      <c r="E12" s="818"/>
      <c r="F12" s="333">
        <f t="shared" si="0"/>
        <v>0</v>
      </c>
      <c r="G12" s="180"/>
      <c r="H12" s="187"/>
      <c r="I12" s="420"/>
      <c r="J12" s="763"/>
      <c r="K12" s="180"/>
      <c r="L12" s="171"/>
      <c r="M12" s="321"/>
      <c r="N12" s="322"/>
    </row>
    <row r="13" spans="1:14" s="1" customFormat="1" ht="39.95" customHeight="1">
      <c r="A13" s="304"/>
      <c r="B13" s="327" t="s">
        <v>399</v>
      </c>
      <c r="C13" s="420"/>
      <c r="D13" s="180"/>
      <c r="E13" s="818"/>
      <c r="F13" s="333">
        <f t="shared" si="0"/>
        <v>0</v>
      </c>
      <c r="G13" s="180"/>
      <c r="H13" s="187"/>
      <c r="I13" s="420"/>
      <c r="J13" s="763"/>
      <c r="K13" s="180"/>
      <c r="L13" s="171"/>
      <c r="M13" s="321"/>
      <c r="N13" s="322"/>
    </row>
    <row r="14" spans="1:14" s="1" customFormat="1" ht="39.95" customHeight="1">
      <c r="A14" s="304"/>
      <c r="B14" s="327" t="s">
        <v>400</v>
      </c>
      <c r="C14" s="420"/>
      <c r="D14" s="180"/>
      <c r="E14" s="818"/>
      <c r="F14" s="333">
        <f t="shared" si="0"/>
        <v>0</v>
      </c>
      <c r="G14" s="180"/>
      <c r="H14" s="187"/>
      <c r="I14" s="420"/>
      <c r="J14" s="763"/>
      <c r="K14" s="180"/>
      <c r="L14" s="171"/>
      <c r="M14" s="321"/>
      <c r="N14" s="322"/>
    </row>
    <row r="15" spans="1:14" s="1" customFormat="1" ht="39.95" customHeight="1">
      <c r="A15" s="304"/>
      <c r="B15" s="327" t="s">
        <v>401</v>
      </c>
      <c r="C15" s="420"/>
      <c r="D15" s="180"/>
      <c r="E15" s="818"/>
      <c r="F15" s="333">
        <f t="shared" si="0"/>
        <v>0</v>
      </c>
      <c r="G15" s="180"/>
      <c r="H15" s="187"/>
      <c r="I15" s="420"/>
      <c r="J15" s="763"/>
      <c r="K15" s="180"/>
      <c r="L15" s="171"/>
      <c r="M15" s="321"/>
      <c r="N15" s="322"/>
    </row>
    <row r="16" spans="1:14" s="1" customFormat="1" ht="39.95" customHeight="1">
      <c r="A16" s="304"/>
      <c r="B16" s="327" t="s">
        <v>402</v>
      </c>
      <c r="C16" s="420"/>
      <c r="D16" s="180"/>
      <c r="E16" s="818"/>
      <c r="F16" s="333">
        <f aca="true" t="shared" si="1" ref="F16">D16*$E$7</f>
        <v>0</v>
      </c>
      <c r="G16" s="180"/>
      <c r="H16" s="187"/>
      <c r="I16" s="420"/>
      <c r="J16" s="763"/>
      <c r="K16" s="180"/>
      <c r="L16" s="171"/>
      <c r="M16" s="321"/>
      <c r="N16" s="322"/>
    </row>
    <row r="17" spans="1:14" s="1" customFormat="1" ht="39.95" customHeight="1">
      <c r="A17" s="304"/>
      <c r="B17" s="327" t="s">
        <v>418</v>
      </c>
      <c r="C17" s="696"/>
      <c r="D17" s="340"/>
      <c r="E17" s="340"/>
      <c r="F17" s="340"/>
      <c r="G17" s="180"/>
      <c r="H17" s="187"/>
      <c r="I17" s="420"/>
      <c r="J17" s="763"/>
      <c r="K17" s="180"/>
      <c r="L17" s="171"/>
      <c r="M17" s="321"/>
      <c r="N17" s="322"/>
    </row>
    <row r="18" spans="1:14" s="1" customFormat="1" ht="39.95" customHeight="1">
      <c r="A18" s="304"/>
      <c r="B18" s="327" t="s">
        <v>418</v>
      </c>
      <c r="C18" s="696"/>
      <c r="D18" s="340"/>
      <c r="E18" s="340"/>
      <c r="F18" s="340"/>
      <c r="G18" s="180"/>
      <c r="H18" s="187"/>
      <c r="I18" s="420"/>
      <c r="J18" s="763"/>
      <c r="K18" s="180"/>
      <c r="L18" s="171"/>
      <c r="M18" s="321"/>
      <c r="N18" s="322"/>
    </row>
    <row r="19" spans="1:14" s="1" customFormat="1" ht="3.95" customHeight="1">
      <c r="A19" s="122"/>
      <c r="B19" s="122"/>
      <c r="C19" s="339"/>
      <c r="D19" s="363"/>
      <c r="E19" s="364"/>
      <c r="F19" s="364"/>
      <c r="G19" s="365"/>
      <c r="H19" s="366"/>
      <c r="I19" s="367"/>
      <c r="J19" s="368"/>
      <c r="K19" s="367"/>
      <c r="L19" s="370"/>
      <c r="M19" s="322"/>
      <c r="N19" s="322"/>
    </row>
    <row r="20" spans="1:14" s="1" customFormat="1" ht="16.5" customHeight="1">
      <c r="A20" s="353"/>
      <c r="B20" s="357" t="s">
        <v>424</v>
      </c>
      <c r="C20" s="294" t="s">
        <v>447</v>
      </c>
      <c r="D20" s="780" t="s">
        <v>427</v>
      </c>
      <c r="E20" s="781"/>
      <c r="F20" s="781"/>
      <c r="G20" s="781"/>
      <c r="H20" s="782"/>
      <c r="I20" s="332"/>
      <c r="J20" s="406"/>
      <c r="K20" s="305"/>
      <c r="L20" s="267"/>
      <c r="M20" s="322"/>
      <c r="N20" s="322"/>
    </row>
    <row r="21" spans="1:12" ht="39.95" customHeight="1">
      <c r="A21" s="355"/>
      <c r="B21" s="327" t="s">
        <v>85</v>
      </c>
      <c r="C21" s="672"/>
      <c r="D21" s="796"/>
      <c r="E21" s="797"/>
      <c r="F21" s="797"/>
      <c r="G21" s="797"/>
      <c r="H21" s="798"/>
      <c r="I21" s="420"/>
      <c r="J21" s="762" t="s">
        <v>491</v>
      </c>
      <c r="K21" s="697"/>
      <c r="L21" s="699"/>
    </row>
    <row r="22" spans="1:12" ht="39.95" customHeight="1">
      <c r="A22" s="355"/>
      <c r="B22" s="327" t="s">
        <v>86</v>
      </c>
      <c r="C22" s="672"/>
      <c r="D22" s="796"/>
      <c r="E22" s="797"/>
      <c r="F22" s="797"/>
      <c r="G22" s="797"/>
      <c r="H22" s="798"/>
      <c r="I22" s="420"/>
      <c r="J22" s="763"/>
      <c r="K22" s="697"/>
      <c r="L22" s="699"/>
    </row>
    <row r="23" spans="1:12" ht="39.95" customHeight="1">
      <c r="A23" s="355"/>
      <c r="B23" s="327" t="s">
        <v>87</v>
      </c>
      <c r="C23" s="672"/>
      <c r="D23" s="796"/>
      <c r="E23" s="797"/>
      <c r="F23" s="797"/>
      <c r="G23" s="797"/>
      <c r="H23" s="798"/>
      <c r="I23" s="420"/>
      <c r="J23" s="763"/>
      <c r="K23" s="697"/>
      <c r="L23" s="699"/>
    </row>
    <row r="24" spans="1:12" ht="39.95" customHeight="1">
      <c r="A24" s="355"/>
      <c r="B24" s="327" t="s">
        <v>88</v>
      </c>
      <c r="C24" s="672"/>
      <c r="D24" s="796"/>
      <c r="E24" s="797"/>
      <c r="F24" s="797"/>
      <c r="G24" s="797"/>
      <c r="H24" s="798"/>
      <c r="I24" s="420"/>
      <c r="J24" s="763"/>
      <c r="K24" s="697"/>
      <c r="L24" s="699"/>
    </row>
    <row r="25" spans="1:12" ht="39.95" customHeight="1">
      <c r="A25" s="356"/>
      <c r="B25" s="328" t="s">
        <v>89</v>
      </c>
      <c r="C25" s="673"/>
      <c r="D25" s="796"/>
      <c r="E25" s="797"/>
      <c r="F25" s="797"/>
      <c r="G25" s="797"/>
      <c r="H25" s="798"/>
      <c r="I25" s="420"/>
      <c r="J25" s="763"/>
      <c r="K25" s="697"/>
      <c r="L25" s="699"/>
    </row>
    <row r="26" spans="1:141" s="93" customFormat="1" ht="6" customHeight="1">
      <c r="A26" s="130"/>
      <c r="B26" s="131"/>
      <c r="C26" s="166"/>
      <c r="D26" s="255"/>
      <c r="E26" s="154"/>
      <c r="F26" s="154"/>
      <c r="G26" s="154"/>
      <c r="H26" s="176"/>
      <c r="I26" s="412"/>
      <c r="J26" s="155"/>
      <c r="K26" s="414"/>
      <c r="L26" s="415"/>
      <c r="M26" s="323"/>
      <c r="N26" s="236"/>
      <c r="O26" s="236"/>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row>
    <row r="27" spans="1:14" s="1" customFormat="1" ht="39.95" customHeight="1">
      <c r="A27" s="128" t="s">
        <v>414</v>
      </c>
      <c r="B27" s="106" t="s">
        <v>594</v>
      </c>
      <c r="C27" s="603">
        <f>'Sect. 3'!C26:G26</f>
        <v>0</v>
      </c>
      <c r="D27" s="335"/>
      <c r="E27" s="335"/>
      <c r="F27" s="335"/>
      <c r="G27" s="335"/>
      <c r="H27" s="386"/>
      <c r="I27" s="385"/>
      <c r="J27" s="384"/>
      <c r="K27" s="337"/>
      <c r="L27" s="338"/>
      <c r="M27" s="321"/>
      <c r="N27" s="322"/>
    </row>
    <row r="28" spans="1:14" s="1" customFormat="1" ht="39.95" customHeight="1">
      <c r="A28" s="304"/>
      <c r="B28" s="327" t="s">
        <v>391</v>
      </c>
      <c r="C28" s="420"/>
      <c r="D28" s="180"/>
      <c r="E28" s="817">
        <f>'Sect. 3'!$I$26/10</f>
        <v>0</v>
      </c>
      <c r="F28" s="581">
        <f>D28*$E$28</f>
        <v>0</v>
      </c>
      <c r="G28" s="180"/>
      <c r="H28" s="187"/>
      <c r="I28" s="420"/>
      <c r="J28" s="762" t="s">
        <v>603</v>
      </c>
      <c r="K28" s="180"/>
      <c r="L28" s="171"/>
      <c r="M28" s="321"/>
      <c r="N28" s="322"/>
    </row>
    <row r="29" spans="1:14" s="1" customFormat="1" ht="39.95" customHeight="1">
      <c r="A29" s="304"/>
      <c r="B29" s="327" t="s">
        <v>394</v>
      </c>
      <c r="C29" s="420"/>
      <c r="D29" s="180"/>
      <c r="E29" s="818"/>
      <c r="F29" s="581">
        <f aca="true" t="shared" si="2" ref="F29:F37">D29*$E$28</f>
        <v>0</v>
      </c>
      <c r="G29" s="180"/>
      <c r="H29" s="187"/>
      <c r="I29" s="420"/>
      <c r="J29" s="763"/>
      <c r="K29" s="180"/>
      <c r="L29" s="171"/>
      <c r="M29" s="321"/>
      <c r="N29" s="322"/>
    </row>
    <row r="30" spans="1:14" s="1" customFormat="1" ht="39.95" customHeight="1">
      <c r="A30" s="304"/>
      <c r="B30" s="327" t="s">
        <v>395</v>
      </c>
      <c r="C30" s="420"/>
      <c r="D30" s="180"/>
      <c r="E30" s="818"/>
      <c r="F30" s="581">
        <f t="shared" si="2"/>
        <v>0</v>
      </c>
      <c r="G30" s="180"/>
      <c r="H30" s="187"/>
      <c r="I30" s="420"/>
      <c r="J30" s="763"/>
      <c r="K30" s="180"/>
      <c r="L30" s="171"/>
      <c r="M30" s="321"/>
      <c r="N30" s="322"/>
    </row>
    <row r="31" spans="1:14" s="1" customFormat="1" ht="39.95" customHeight="1">
      <c r="A31" s="304"/>
      <c r="B31" s="327" t="s">
        <v>396</v>
      </c>
      <c r="C31" s="420"/>
      <c r="D31" s="180"/>
      <c r="E31" s="818"/>
      <c r="F31" s="581">
        <f t="shared" si="2"/>
        <v>0</v>
      </c>
      <c r="G31" s="180"/>
      <c r="H31" s="187"/>
      <c r="I31" s="420"/>
      <c r="J31" s="763"/>
      <c r="K31" s="180"/>
      <c r="L31" s="171"/>
      <c r="M31" s="321"/>
      <c r="N31" s="322"/>
    </row>
    <row r="32" spans="1:14" s="1" customFormat="1" ht="39.95" customHeight="1">
      <c r="A32" s="304"/>
      <c r="B32" s="327" t="s">
        <v>397</v>
      </c>
      <c r="C32" s="420"/>
      <c r="D32" s="180"/>
      <c r="E32" s="818"/>
      <c r="F32" s="581">
        <f t="shared" si="2"/>
        <v>0</v>
      </c>
      <c r="G32" s="180"/>
      <c r="H32" s="187"/>
      <c r="I32" s="420"/>
      <c r="J32" s="763"/>
      <c r="K32" s="180"/>
      <c r="L32" s="171"/>
      <c r="M32" s="321"/>
      <c r="N32" s="322"/>
    </row>
    <row r="33" spans="1:14" s="1" customFormat="1" ht="39.95" customHeight="1">
      <c r="A33" s="304"/>
      <c r="B33" s="327" t="s">
        <v>398</v>
      </c>
      <c r="C33" s="420"/>
      <c r="D33" s="180"/>
      <c r="E33" s="818"/>
      <c r="F33" s="581">
        <f t="shared" si="2"/>
        <v>0</v>
      </c>
      <c r="G33" s="180"/>
      <c r="H33" s="187"/>
      <c r="I33" s="420"/>
      <c r="J33" s="763"/>
      <c r="K33" s="180"/>
      <c r="L33" s="171"/>
      <c r="M33" s="321"/>
      <c r="N33" s="322"/>
    </row>
    <row r="34" spans="1:14" s="1" customFormat="1" ht="39.95" customHeight="1">
      <c r="A34" s="304"/>
      <c r="B34" s="327" t="s">
        <v>399</v>
      </c>
      <c r="C34" s="420"/>
      <c r="D34" s="180"/>
      <c r="E34" s="818"/>
      <c r="F34" s="581">
        <f t="shared" si="2"/>
        <v>0</v>
      </c>
      <c r="G34" s="180"/>
      <c r="H34" s="187"/>
      <c r="I34" s="420"/>
      <c r="J34" s="763"/>
      <c r="K34" s="180"/>
      <c r="L34" s="171"/>
      <c r="M34" s="321"/>
      <c r="N34" s="322"/>
    </row>
    <row r="35" spans="1:14" s="1" customFormat="1" ht="39.95" customHeight="1">
      <c r="A35" s="304"/>
      <c r="B35" s="327" t="s">
        <v>400</v>
      </c>
      <c r="C35" s="420"/>
      <c r="D35" s="180"/>
      <c r="E35" s="818"/>
      <c r="F35" s="581">
        <f t="shared" si="2"/>
        <v>0</v>
      </c>
      <c r="G35" s="180"/>
      <c r="H35" s="187"/>
      <c r="I35" s="420"/>
      <c r="J35" s="763"/>
      <c r="K35" s="180"/>
      <c r="L35" s="171"/>
      <c r="M35" s="321"/>
      <c r="N35" s="322"/>
    </row>
    <row r="36" spans="1:14" s="1" customFormat="1" ht="39.95" customHeight="1">
      <c r="A36" s="304"/>
      <c r="B36" s="327" t="s">
        <v>401</v>
      </c>
      <c r="C36" s="420"/>
      <c r="D36" s="180"/>
      <c r="E36" s="818"/>
      <c r="F36" s="581">
        <f t="shared" si="2"/>
        <v>0</v>
      </c>
      <c r="G36" s="180"/>
      <c r="H36" s="187"/>
      <c r="I36" s="420"/>
      <c r="J36" s="763"/>
      <c r="K36" s="180"/>
      <c r="L36" s="171"/>
      <c r="M36" s="321"/>
      <c r="N36" s="322"/>
    </row>
    <row r="37" spans="1:14" s="1" customFormat="1" ht="39.95" customHeight="1">
      <c r="A37" s="304"/>
      <c r="B37" s="327" t="s">
        <v>402</v>
      </c>
      <c r="C37" s="420"/>
      <c r="D37" s="180"/>
      <c r="E37" s="818"/>
      <c r="F37" s="581">
        <f t="shared" si="2"/>
        <v>0</v>
      </c>
      <c r="G37" s="180"/>
      <c r="H37" s="187"/>
      <c r="I37" s="420"/>
      <c r="J37" s="763"/>
      <c r="K37" s="180"/>
      <c r="L37" s="171"/>
      <c r="M37" s="321"/>
      <c r="N37" s="322"/>
    </row>
    <row r="38" spans="1:14" s="1" customFormat="1" ht="39.95" customHeight="1">
      <c r="A38" s="304"/>
      <c r="B38" s="327" t="s">
        <v>418</v>
      </c>
      <c r="C38" s="696"/>
      <c r="D38" s="340"/>
      <c r="E38" s="340"/>
      <c r="F38" s="340"/>
      <c r="G38" s="180"/>
      <c r="H38" s="187"/>
      <c r="I38" s="420"/>
      <c r="J38" s="763"/>
      <c r="K38" s="180"/>
      <c r="L38" s="171"/>
      <c r="M38" s="321"/>
      <c r="N38" s="322"/>
    </row>
    <row r="39" spans="1:14" s="1" customFormat="1" ht="39.95" customHeight="1">
      <c r="A39" s="304"/>
      <c r="B39" s="327" t="s">
        <v>418</v>
      </c>
      <c r="C39" s="696"/>
      <c r="D39" s="340"/>
      <c r="E39" s="340"/>
      <c r="F39" s="340">
        <f aca="true" t="shared" si="3" ref="F39">D39*$E$7</f>
        <v>0</v>
      </c>
      <c r="G39" s="180"/>
      <c r="H39" s="187"/>
      <c r="I39" s="420"/>
      <c r="J39" s="763"/>
      <c r="K39" s="180"/>
      <c r="L39" s="171"/>
      <c r="M39" s="321"/>
      <c r="N39" s="322"/>
    </row>
    <row r="40" spans="1:14" s="1" customFormat="1" ht="3.95" customHeight="1">
      <c r="A40" s="122"/>
      <c r="B40" s="122"/>
      <c r="C40" s="339"/>
      <c r="D40" s="363"/>
      <c r="E40" s="364"/>
      <c r="F40" s="364"/>
      <c r="G40" s="365"/>
      <c r="H40" s="366"/>
      <c r="I40" s="367"/>
      <c r="J40" s="368"/>
      <c r="K40" s="367"/>
      <c r="L40" s="370"/>
      <c r="M40" s="322"/>
      <c r="N40" s="322"/>
    </row>
    <row r="41" spans="1:14" s="1" customFormat="1" ht="16.5" customHeight="1">
      <c r="A41" s="353"/>
      <c r="B41" s="357" t="s">
        <v>424</v>
      </c>
      <c r="C41" s="294" t="s">
        <v>447</v>
      </c>
      <c r="D41" s="780" t="s">
        <v>427</v>
      </c>
      <c r="E41" s="781"/>
      <c r="F41" s="781"/>
      <c r="G41" s="781"/>
      <c r="H41" s="782"/>
      <c r="I41" s="332"/>
      <c r="J41" s="406"/>
      <c r="K41" s="305"/>
      <c r="L41" s="267"/>
      <c r="M41" s="322"/>
      <c r="N41" s="322"/>
    </row>
    <row r="42" spans="1:12" ht="39.95" customHeight="1">
      <c r="A42" s="355"/>
      <c r="B42" s="327" t="s">
        <v>85</v>
      </c>
      <c r="C42" s="672"/>
      <c r="D42" s="814"/>
      <c r="E42" s="815"/>
      <c r="F42" s="815"/>
      <c r="G42" s="815"/>
      <c r="H42" s="816"/>
      <c r="I42" s="187"/>
      <c r="J42" s="762" t="s">
        <v>491</v>
      </c>
      <c r="K42" s="697"/>
      <c r="L42" s="699"/>
    </row>
    <row r="43" spans="1:12" ht="39.95" customHeight="1">
      <c r="A43" s="355"/>
      <c r="B43" s="327" t="s">
        <v>86</v>
      </c>
      <c r="C43" s="672"/>
      <c r="D43" s="814"/>
      <c r="E43" s="815"/>
      <c r="F43" s="815"/>
      <c r="G43" s="815"/>
      <c r="H43" s="816"/>
      <c r="I43" s="187"/>
      <c r="J43" s="763"/>
      <c r="K43" s="697"/>
      <c r="L43" s="699"/>
    </row>
    <row r="44" spans="1:12" ht="39.95" customHeight="1">
      <c r="A44" s="355"/>
      <c r="B44" s="327" t="s">
        <v>87</v>
      </c>
      <c r="C44" s="672"/>
      <c r="D44" s="814"/>
      <c r="E44" s="815"/>
      <c r="F44" s="815"/>
      <c r="G44" s="815"/>
      <c r="H44" s="816"/>
      <c r="I44" s="187"/>
      <c r="J44" s="763"/>
      <c r="K44" s="697"/>
      <c r="L44" s="699"/>
    </row>
    <row r="45" spans="1:12" ht="39.95" customHeight="1">
      <c r="A45" s="355"/>
      <c r="B45" s="327" t="s">
        <v>88</v>
      </c>
      <c r="C45" s="672"/>
      <c r="D45" s="814"/>
      <c r="E45" s="815"/>
      <c r="F45" s="815"/>
      <c r="G45" s="815"/>
      <c r="H45" s="816"/>
      <c r="I45" s="187"/>
      <c r="J45" s="763"/>
      <c r="K45" s="697"/>
      <c r="L45" s="699"/>
    </row>
    <row r="46" spans="1:12" ht="39.95" customHeight="1">
      <c r="A46" s="356"/>
      <c r="B46" s="328" t="s">
        <v>89</v>
      </c>
      <c r="C46" s="673"/>
      <c r="D46" s="814"/>
      <c r="E46" s="815"/>
      <c r="F46" s="815"/>
      <c r="G46" s="815"/>
      <c r="H46" s="816"/>
      <c r="I46" s="187"/>
      <c r="J46" s="763"/>
      <c r="K46" s="701"/>
      <c r="L46" s="699"/>
    </row>
    <row r="47" spans="1:141" s="93" customFormat="1" ht="6" customHeight="1">
      <c r="A47" s="130"/>
      <c r="B47" s="131"/>
      <c r="C47" s="166"/>
      <c r="D47" s="255"/>
      <c r="E47" s="154"/>
      <c r="F47" s="154"/>
      <c r="G47" s="154"/>
      <c r="H47" s="176"/>
      <c r="I47" s="412"/>
      <c r="J47" s="155"/>
      <c r="K47" s="414"/>
      <c r="L47" s="415"/>
      <c r="M47" s="323"/>
      <c r="N47" s="236"/>
      <c r="O47" s="236"/>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row>
    <row r="48" spans="1:14" s="1" customFormat="1" ht="39.95" customHeight="1">
      <c r="A48" s="128" t="s">
        <v>415</v>
      </c>
      <c r="B48" s="106" t="s">
        <v>595</v>
      </c>
      <c r="C48" s="603">
        <f>'Sect. 3'!C32:G32</f>
        <v>0</v>
      </c>
      <c r="D48" s="335"/>
      <c r="E48" s="335"/>
      <c r="F48" s="335"/>
      <c r="G48" s="335"/>
      <c r="H48" s="386"/>
      <c r="I48" s="385"/>
      <c r="J48" s="384"/>
      <c r="K48" s="337"/>
      <c r="L48" s="338"/>
      <c r="M48" s="321"/>
      <c r="N48" s="322"/>
    </row>
    <row r="49" spans="1:14" s="1" customFormat="1" ht="39.95" customHeight="1">
      <c r="A49" s="304"/>
      <c r="B49" s="327" t="s">
        <v>391</v>
      </c>
      <c r="C49" s="420"/>
      <c r="D49" s="180"/>
      <c r="E49" s="817">
        <f>'Sect. 3'!$I$32/10</f>
        <v>0</v>
      </c>
      <c r="F49" s="581">
        <f>D49*$E$49</f>
        <v>0</v>
      </c>
      <c r="G49" s="180"/>
      <c r="H49" s="187"/>
      <c r="I49" s="420"/>
      <c r="J49" s="762" t="s">
        <v>603</v>
      </c>
      <c r="K49" s="180"/>
      <c r="L49" s="171"/>
      <c r="M49" s="321"/>
      <c r="N49" s="322"/>
    </row>
    <row r="50" spans="1:14" s="1" customFormat="1" ht="39.95" customHeight="1">
      <c r="A50" s="304"/>
      <c r="B50" s="327" t="s">
        <v>394</v>
      </c>
      <c r="C50" s="420"/>
      <c r="D50" s="180"/>
      <c r="E50" s="818"/>
      <c r="F50" s="581">
        <f aca="true" t="shared" si="4" ref="F50:F58">D50*$E$49</f>
        <v>0</v>
      </c>
      <c r="G50" s="180"/>
      <c r="H50" s="187"/>
      <c r="I50" s="420"/>
      <c r="J50" s="763"/>
      <c r="K50" s="180"/>
      <c r="L50" s="171"/>
      <c r="M50" s="321"/>
      <c r="N50" s="322"/>
    </row>
    <row r="51" spans="1:14" s="1" customFormat="1" ht="39.95" customHeight="1">
      <c r="A51" s="304"/>
      <c r="B51" s="327" t="s">
        <v>395</v>
      </c>
      <c r="C51" s="420"/>
      <c r="D51" s="180"/>
      <c r="E51" s="818"/>
      <c r="F51" s="581">
        <f t="shared" si="4"/>
        <v>0</v>
      </c>
      <c r="G51" s="180"/>
      <c r="H51" s="187"/>
      <c r="I51" s="420"/>
      <c r="J51" s="763"/>
      <c r="K51" s="180"/>
      <c r="L51" s="171"/>
      <c r="M51" s="321"/>
      <c r="N51" s="322"/>
    </row>
    <row r="52" spans="1:14" s="1" customFormat="1" ht="39.95" customHeight="1">
      <c r="A52" s="304"/>
      <c r="B52" s="327" t="s">
        <v>396</v>
      </c>
      <c r="C52" s="420"/>
      <c r="D52" s="180"/>
      <c r="E52" s="818"/>
      <c r="F52" s="581">
        <f t="shared" si="4"/>
        <v>0</v>
      </c>
      <c r="G52" s="180"/>
      <c r="H52" s="187"/>
      <c r="I52" s="420"/>
      <c r="J52" s="763"/>
      <c r="K52" s="180"/>
      <c r="L52" s="171"/>
      <c r="M52" s="321"/>
      <c r="N52" s="322"/>
    </row>
    <row r="53" spans="1:14" s="1" customFormat="1" ht="39.95" customHeight="1">
      <c r="A53" s="304"/>
      <c r="B53" s="327" t="s">
        <v>397</v>
      </c>
      <c r="C53" s="420"/>
      <c r="D53" s="180"/>
      <c r="E53" s="818"/>
      <c r="F53" s="581">
        <f t="shared" si="4"/>
        <v>0</v>
      </c>
      <c r="G53" s="180"/>
      <c r="H53" s="187"/>
      <c r="I53" s="420"/>
      <c r="J53" s="763"/>
      <c r="K53" s="180"/>
      <c r="L53" s="171"/>
      <c r="M53" s="321"/>
      <c r="N53" s="322"/>
    </row>
    <row r="54" spans="1:14" s="1" customFormat="1" ht="39.95" customHeight="1">
      <c r="A54" s="304"/>
      <c r="B54" s="327" t="s">
        <v>398</v>
      </c>
      <c r="C54" s="420"/>
      <c r="D54" s="180"/>
      <c r="E54" s="818"/>
      <c r="F54" s="581">
        <f t="shared" si="4"/>
        <v>0</v>
      </c>
      <c r="G54" s="180"/>
      <c r="H54" s="187"/>
      <c r="I54" s="420"/>
      <c r="J54" s="763"/>
      <c r="K54" s="180"/>
      <c r="L54" s="171"/>
      <c r="M54" s="321"/>
      <c r="N54" s="322"/>
    </row>
    <row r="55" spans="1:14" s="1" customFormat="1" ht="39.95" customHeight="1">
      <c r="A55" s="304"/>
      <c r="B55" s="327" t="s">
        <v>399</v>
      </c>
      <c r="C55" s="420"/>
      <c r="D55" s="180"/>
      <c r="E55" s="818"/>
      <c r="F55" s="581">
        <f t="shared" si="4"/>
        <v>0</v>
      </c>
      <c r="G55" s="180"/>
      <c r="H55" s="187"/>
      <c r="I55" s="420"/>
      <c r="J55" s="763"/>
      <c r="K55" s="180"/>
      <c r="L55" s="171"/>
      <c r="M55" s="321"/>
      <c r="N55" s="322"/>
    </row>
    <row r="56" spans="1:14" s="1" customFormat="1" ht="39.95" customHeight="1">
      <c r="A56" s="304"/>
      <c r="B56" s="327" t="s">
        <v>400</v>
      </c>
      <c r="C56" s="420"/>
      <c r="D56" s="180"/>
      <c r="E56" s="818"/>
      <c r="F56" s="581">
        <f t="shared" si="4"/>
        <v>0</v>
      </c>
      <c r="G56" s="180"/>
      <c r="H56" s="187"/>
      <c r="I56" s="420"/>
      <c r="J56" s="763"/>
      <c r="K56" s="180"/>
      <c r="L56" s="171"/>
      <c r="M56" s="321"/>
      <c r="N56" s="322"/>
    </row>
    <row r="57" spans="1:14" s="1" customFormat="1" ht="39.95" customHeight="1">
      <c r="A57" s="304"/>
      <c r="B57" s="327" t="s">
        <v>401</v>
      </c>
      <c r="C57" s="420"/>
      <c r="D57" s="180"/>
      <c r="E57" s="818"/>
      <c r="F57" s="581">
        <f t="shared" si="4"/>
        <v>0</v>
      </c>
      <c r="G57" s="180"/>
      <c r="H57" s="187"/>
      <c r="I57" s="420"/>
      <c r="J57" s="763"/>
      <c r="K57" s="180"/>
      <c r="L57" s="171"/>
      <c r="M57" s="321"/>
      <c r="N57" s="322"/>
    </row>
    <row r="58" spans="1:14" s="1" customFormat="1" ht="39.95" customHeight="1">
      <c r="A58" s="304"/>
      <c r="B58" s="327" t="s">
        <v>402</v>
      </c>
      <c r="C58" s="420"/>
      <c r="D58" s="180"/>
      <c r="E58" s="818"/>
      <c r="F58" s="581">
        <f t="shared" si="4"/>
        <v>0</v>
      </c>
      <c r="G58" s="180"/>
      <c r="H58" s="187"/>
      <c r="I58" s="420"/>
      <c r="J58" s="763"/>
      <c r="K58" s="180"/>
      <c r="L58" s="171"/>
      <c r="M58" s="321"/>
      <c r="N58" s="322"/>
    </row>
    <row r="59" spans="1:14" s="1" customFormat="1" ht="39.95" customHeight="1">
      <c r="A59" s="304"/>
      <c r="B59" s="327" t="s">
        <v>418</v>
      </c>
      <c r="C59" s="696"/>
      <c r="D59" s="340"/>
      <c r="E59" s="340"/>
      <c r="F59" s="340"/>
      <c r="G59" s="180"/>
      <c r="H59" s="187"/>
      <c r="I59" s="420"/>
      <c r="J59" s="763"/>
      <c r="K59" s="180"/>
      <c r="L59" s="171"/>
      <c r="M59" s="321"/>
      <c r="N59" s="322"/>
    </row>
    <row r="60" spans="1:14" s="1" customFormat="1" ht="39.95" customHeight="1">
      <c r="A60" s="304"/>
      <c r="B60" s="327" t="s">
        <v>418</v>
      </c>
      <c r="C60" s="696"/>
      <c r="D60" s="340"/>
      <c r="E60" s="340"/>
      <c r="F60" s="340">
        <f aca="true" t="shared" si="5" ref="F60">D60*$E$7</f>
        <v>0</v>
      </c>
      <c r="G60" s="180"/>
      <c r="H60" s="187"/>
      <c r="I60" s="420"/>
      <c r="J60" s="763"/>
      <c r="K60" s="180"/>
      <c r="L60" s="171"/>
      <c r="M60" s="321"/>
      <c r="N60" s="322"/>
    </row>
    <row r="61" spans="1:14" s="1" customFormat="1" ht="3.95" customHeight="1">
      <c r="A61" s="122"/>
      <c r="B61" s="122"/>
      <c r="C61" s="339"/>
      <c r="D61" s="363"/>
      <c r="E61" s="364"/>
      <c r="F61" s="364"/>
      <c r="G61" s="365"/>
      <c r="H61" s="366"/>
      <c r="I61" s="367"/>
      <c r="J61" s="368"/>
      <c r="K61" s="367"/>
      <c r="L61" s="370"/>
      <c r="M61" s="322"/>
      <c r="N61" s="322"/>
    </row>
    <row r="62" spans="1:14" s="1" customFormat="1" ht="16.5" customHeight="1">
      <c r="A62" s="353"/>
      <c r="B62" s="357" t="s">
        <v>424</v>
      </c>
      <c r="C62" s="324" t="s">
        <v>447</v>
      </c>
      <c r="D62" s="780" t="s">
        <v>427</v>
      </c>
      <c r="E62" s="781"/>
      <c r="F62" s="781"/>
      <c r="G62" s="781"/>
      <c r="H62" s="782"/>
      <c r="I62" s="332"/>
      <c r="J62" s="406"/>
      <c r="K62" s="305"/>
      <c r="L62" s="267"/>
      <c r="M62" s="322"/>
      <c r="N62" s="322"/>
    </row>
    <row r="63" spans="1:12" ht="39.95" customHeight="1">
      <c r="A63" s="355"/>
      <c r="B63" s="327" t="s">
        <v>85</v>
      </c>
      <c r="C63" s="672"/>
      <c r="D63" s="796"/>
      <c r="E63" s="797"/>
      <c r="F63" s="797"/>
      <c r="G63" s="797"/>
      <c r="H63" s="797"/>
      <c r="I63" s="606"/>
      <c r="J63" s="762" t="s">
        <v>491</v>
      </c>
      <c r="K63" s="697"/>
      <c r="L63" s="699"/>
    </row>
    <row r="64" spans="1:12" ht="39.95" customHeight="1">
      <c r="A64" s="355"/>
      <c r="B64" s="327" t="s">
        <v>86</v>
      </c>
      <c r="C64" s="672"/>
      <c r="D64" s="796"/>
      <c r="E64" s="797"/>
      <c r="F64" s="797"/>
      <c r="G64" s="797"/>
      <c r="H64" s="797"/>
      <c r="I64" s="606"/>
      <c r="J64" s="763"/>
      <c r="K64" s="697"/>
      <c r="L64" s="699"/>
    </row>
    <row r="65" spans="1:12" ht="39.95" customHeight="1">
      <c r="A65" s="355"/>
      <c r="B65" s="327" t="s">
        <v>87</v>
      </c>
      <c r="C65" s="672"/>
      <c r="D65" s="796"/>
      <c r="E65" s="797"/>
      <c r="F65" s="797"/>
      <c r="G65" s="797"/>
      <c r="H65" s="797"/>
      <c r="I65" s="606"/>
      <c r="J65" s="763"/>
      <c r="K65" s="697"/>
      <c r="L65" s="699"/>
    </row>
    <row r="66" spans="1:12" ht="39.95" customHeight="1">
      <c r="A66" s="355"/>
      <c r="B66" s="327" t="s">
        <v>88</v>
      </c>
      <c r="C66" s="672"/>
      <c r="D66" s="796"/>
      <c r="E66" s="797"/>
      <c r="F66" s="797"/>
      <c r="G66" s="797"/>
      <c r="H66" s="797"/>
      <c r="I66" s="606"/>
      <c r="J66" s="763"/>
      <c r="K66" s="697"/>
      <c r="L66" s="699"/>
    </row>
    <row r="67" spans="1:12" ht="39.95" customHeight="1">
      <c r="A67" s="355"/>
      <c r="B67" s="327" t="s">
        <v>89</v>
      </c>
      <c r="C67" s="672"/>
      <c r="D67" s="796"/>
      <c r="E67" s="797"/>
      <c r="F67" s="797"/>
      <c r="G67" s="797"/>
      <c r="H67" s="797"/>
      <c r="I67" s="606"/>
      <c r="J67" s="819"/>
      <c r="K67" s="697"/>
      <c r="L67" s="699"/>
    </row>
    <row r="68" spans="1:141" s="93" customFormat="1" ht="6" customHeight="1">
      <c r="A68" s="407"/>
      <c r="B68" s="408"/>
      <c r="C68" s="409"/>
      <c r="D68" s="410"/>
      <c r="E68" s="411"/>
      <c r="F68" s="411"/>
      <c r="G68" s="411"/>
      <c r="H68" s="412"/>
      <c r="I68" s="412"/>
      <c r="J68" s="413"/>
      <c r="K68" s="414"/>
      <c r="L68" s="415"/>
      <c r="M68" s="323"/>
      <c r="N68" s="236"/>
      <c r="O68" s="236"/>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row>
    <row r="69" spans="1:14" s="1" customFormat="1" ht="39.95" customHeight="1">
      <c r="A69" s="128" t="s">
        <v>416</v>
      </c>
      <c r="B69" s="106" t="s">
        <v>316</v>
      </c>
      <c r="C69" s="603">
        <f>'Sect. 3'!C38:G38</f>
        <v>0</v>
      </c>
      <c r="D69" s="335"/>
      <c r="E69" s="335"/>
      <c r="F69" s="335"/>
      <c r="G69" s="335"/>
      <c r="H69" s="386"/>
      <c r="I69" s="385"/>
      <c r="J69" s="384"/>
      <c r="K69" s="337"/>
      <c r="L69" s="338"/>
      <c r="M69" s="321"/>
      <c r="N69" s="322"/>
    </row>
    <row r="70" spans="1:14" s="1" customFormat="1" ht="39.95" customHeight="1">
      <c r="A70" s="304"/>
      <c r="B70" s="327" t="s">
        <v>391</v>
      </c>
      <c r="C70" s="420"/>
      <c r="D70" s="180"/>
      <c r="E70" s="817">
        <f>'Sect. 3'!$I$38/10</f>
        <v>0</v>
      </c>
      <c r="F70" s="581">
        <f>D70*$E$70</f>
        <v>0</v>
      </c>
      <c r="G70" s="180"/>
      <c r="H70" s="187"/>
      <c r="I70" s="420"/>
      <c r="J70" s="762" t="s">
        <v>603</v>
      </c>
      <c r="K70" s="180"/>
      <c r="L70" s="171"/>
      <c r="M70" s="321"/>
      <c r="N70" s="322"/>
    </row>
    <row r="71" spans="1:14" s="1" customFormat="1" ht="39.95" customHeight="1">
      <c r="A71" s="304"/>
      <c r="B71" s="327" t="s">
        <v>394</v>
      </c>
      <c r="C71" s="420"/>
      <c r="D71" s="180"/>
      <c r="E71" s="818"/>
      <c r="F71" s="581">
        <f aca="true" t="shared" si="6" ref="F71:F79">D71*$E$70</f>
        <v>0</v>
      </c>
      <c r="G71" s="180"/>
      <c r="H71" s="187"/>
      <c r="I71" s="420"/>
      <c r="J71" s="763"/>
      <c r="K71" s="180"/>
      <c r="L71" s="171"/>
      <c r="M71" s="321"/>
      <c r="N71" s="322"/>
    </row>
    <row r="72" spans="1:14" s="1" customFormat="1" ht="39.95" customHeight="1">
      <c r="A72" s="304"/>
      <c r="B72" s="327" t="s">
        <v>395</v>
      </c>
      <c r="C72" s="420"/>
      <c r="D72" s="180"/>
      <c r="E72" s="818"/>
      <c r="F72" s="581">
        <f t="shared" si="6"/>
        <v>0</v>
      </c>
      <c r="G72" s="180"/>
      <c r="H72" s="187"/>
      <c r="I72" s="420"/>
      <c r="J72" s="763"/>
      <c r="K72" s="180"/>
      <c r="L72" s="171"/>
      <c r="M72" s="321"/>
      <c r="N72" s="322"/>
    </row>
    <row r="73" spans="1:14" s="1" customFormat="1" ht="39.95" customHeight="1">
      <c r="A73" s="304"/>
      <c r="B73" s="327" t="s">
        <v>396</v>
      </c>
      <c r="C73" s="420"/>
      <c r="D73" s="180"/>
      <c r="E73" s="818"/>
      <c r="F73" s="581">
        <f t="shared" si="6"/>
        <v>0</v>
      </c>
      <c r="G73" s="180"/>
      <c r="H73" s="187"/>
      <c r="I73" s="420"/>
      <c r="J73" s="763"/>
      <c r="K73" s="180"/>
      <c r="L73" s="171"/>
      <c r="M73" s="321"/>
      <c r="N73" s="322"/>
    </row>
    <row r="74" spans="1:14" s="1" customFormat="1" ht="39.95" customHeight="1">
      <c r="A74" s="304"/>
      <c r="B74" s="327" t="s">
        <v>397</v>
      </c>
      <c r="C74" s="420"/>
      <c r="D74" s="180"/>
      <c r="E74" s="818"/>
      <c r="F74" s="581">
        <f t="shared" si="6"/>
        <v>0</v>
      </c>
      <c r="G74" s="180"/>
      <c r="H74" s="187"/>
      <c r="I74" s="420"/>
      <c r="J74" s="763"/>
      <c r="K74" s="180"/>
      <c r="L74" s="171"/>
      <c r="M74" s="321"/>
      <c r="N74" s="322"/>
    </row>
    <row r="75" spans="1:14" s="1" customFormat="1" ht="39.95" customHeight="1">
      <c r="A75" s="304"/>
      <c r="B75" s="327" t="s">
        <v>398</v>
      </c>
      <c r="C75" s="420"/>
      <c r="D75" s="180"/>
      <c r="E75" s="818"/>
      <c r="F75" s="581">
        <f t="shared" si="6"/>
        <v>0</v>
      </c>
      <c r="G75" s="180"/>
      <c r="H75" s="187"/>
      <c r="I75" s="420"/>
      <c r="J75" s="763"/>
      <c r="K75" s="180"/>
      <c r="L75" s="171"/>
      <c r="M75" s="321"/>
      <c r="N75" s="322"/>
    </row>
    <row r="76" spans="1:14" s="1" customFormat="1" ht="39.95" customHeight="1">
      <c r="A76" s="304"/>
      <c r="B76" s="327" t="s">
        <v>399</v>
      </c>
      <c r="C76" s="420"/>
      <c r="D76" s="180"/>
      <c r="E76" s="818"/>
      <c r="F76" s="581">
        <f t="shared" si="6"/>
        <v>0</v>
      </c>
      <c r="G76" s="180"/>
      <c r="H76" s="187"/>
      <c r="I76" s="420"/>
      <c r="J76" s="763"/>
      <c r="K76" s="180"/>
      <c r="L76" s="171"/>
      <c r="M76" s="321"/>
      <c r="N76" s="322"/>
    </row>
    <row r="77" spans="1:14" s="1" customFormat="1" ht="39.95" customHeight="1">
      <c r="A77" s="304"/>
      <c r="B77" s="327" t="s">
        <v>400</v>
      </c>
      <c r="C77" s="420"/>
      <c r="D77" s="180"/>
      <c r="E77" s="818"/>
      <c r="F77" s="581">
        <f t="shared" si="6"/>
        <v>0</v>
      </c>
      <c r="G77" s="180"/>
      <c r="H77" s="187"/>
      <c r="I77" s="420"/>
      <c r="J77" s="763"/>
      <c r="K77" s="180"/>
      <c r="L77" s="171"/>
      <c r="M77" s="321"/>
      <c r="N77" s="322"/>
    </row>
    <row r="78" spans="1:14" s="1" customFormat="1" ht="39.95" customHeight="1">
      <c r="A78" s="304"/>
      <c r="B78" s="327" t="s">
        <v>401</v>
      </c>
      <c r="C78" s="420"/>
      <c r="D78" s="180"/>
      <c r="E78" s="818"/>
      <c r="F78" s="581">
        <f t="shared" si="6"/>
        <v>0</v>
      </c>
      <c r="G78" s="180"/>
      <c r="H78" s="187"/>
      <c r="I78" s="420"/>
      <c r="J78" s="763"/>
      <c r="K78" s="180"/>
      <c r="L78" s="171"/>
      <c r="M78" s="321"/>
      <c r="N78" s="322"/>
    </row>
    <row r="79" spans="1:14" s="1" customFormat="1" ht="39.95" customHeight="1">
      <c r="A79" s="304"/>
      <c r="B79" s="327" t="s">
        <v>402</v>
      </c>
      <c r="C79" s="420"/>
      <c r="D79" s="180"/>
      <c r="E79" s="818"/>
      <c r="F79" s="581">
        <f t="shared" si="6"/>
        <v>0</v>
      </c>
      <c r="G79" s="180"/>
      <c r="H79" s="187"/>
      <c r="I79" s="420"/>
      <c r="J79" s="763"/>
      <c r="K79" s="180"/>
      <c r="L79" s="171"/>
      <c r="M79" s="321"/>
      <c r="N79" s="322"/>
    </row>
    <row r="80" spans="1:14" s="1" customFormat="1" ht="39.95" customHeight="1">
      <c r="A80" s="304"/>
      <c r="B80" s="327" t="s">
        <v>418</v>
      </c>
      <c r="C80" s="696"/>
      <c r="D80" s="340"/>
      <c r="E80" s="340"/>
      <c r="F80" s="340"/>
      <c r="G80" s="180"/>
      <c r="H80" s="187"/>
      <c r="I80" s="420"/>
      <c r="J80" s="763"/>
      <c r="K80" s="180"/>
      <c r="L80" s="171"/>
      <c r="M80" s="321"/>
      <c r="N80" s="322"/>
    </row>
    <row r="81" spans="1:14" s="1" customFormat="1" ht="39.95" customHeight="1">
      <c r="A81" s="304"/>
      <c r="B81" s="327" t="s">
        <v>418</v>
      </c>
      <c r="C81" s="696"/>
      <c r="D81" s="340"/>
      <c r="E81" s="340"/>
      <c r="F81" s="340">
        <f aca="true" t="shared" si="7" ref="F81">D81*$E$7</f>
        <v>0</v>
      </c>
      <c r="G81" s="180"/>
      <c r="H81" s="187"/>
      <c r="I81" s="420"/>
      <c r="J81" s="763"/>
      <c r="K81" s="180"/>
      <c r="L81" s="171"/>
      <c r="M81" s="321"/>
      <c r="N81" s="322"/>
    </row>
    <row r="82" spans="1:14" s="1" customFormat="1" ht="3.95" customHeight="1">
      <c r="A82" s="122"/>
      <c r="B82" s="122"/>
      <c r="C82" s="339"/>
      <c r="D82" s="363"/>
      <c r="E82" s="364"/>
      <c r="F82" s="364"/>
      <c r="G82" s="365"/>
      <c r="H82" s="366"/>
      <c r="I82" s="367"/>
      <c r="J82" s="368"/>
      <c r="K82" s="367"/>
      <c r="L82" s="370"/>
      <c r="M82" s="322"/>
      <c r="N82" s="322"/>
    </row>
    <row r="83" spans="1:14" s="1" customFormat="1" ht="16.5" customHeight="1">
      <c r="A83" s="353"/>
      <c r="B83" s="357" t="s">
        <v>424</v>
      </c>
      <c r="C83" s="294" t="s">
        <v>447</v>
      </c>
      <c r="D83" s="780" t="s">
        <v>427</v>
      </c>
      <c r="E83" s="781"/>
      <c r="F83" s="781"/>
      <c r="G83" s="781"/>
      <c r="H83" s="782"/>
      <c r="I83" s="332"/>
      <c r="J83" s="406"/>
      <c r="K83" s="305"/>
      <c r="L83" s="267"/>
      <c r="M83" s="322"/>
      <c r="N83" s="322"/>
    </row>
    <row r="84" spans="1:12" ht="39.95" customHeight="1">
      <c r="A84" s="355"/>
      <c r="B84" s="327" t="s">
        <v>85</v>
      </c>
      <c r="C84" s="672"/>
      <c r="D84" s="796"/>
      <c r="E84" s="797"/>
      <c r="F84" s="797"/>
      <c r="G84" s="797"/>
      <c r="H84" s="797"/>
      <c r="I84" s="672"/>
      <c r="J84" s="762" t="s">
        <v>491</v>
      </c>
      <c r="K84" s="697"/>
      <c r="L84" s="699"/>
    </row>
    <row r="85" spans="1:12" ht="39.95" customHeight="1">
      <c r="A85" s="355"/>
      <c r="B85" s="327" t="s">
        <v>86</v>
      </c>
      <c r="C85" s="672"/>
      <c r="D85" s="796"/>
      <c r="E85" s="797"/>
      <c r="F85" s="797"/>
      <c r="G85" s="797"/>
      <c r="H85" s="797"/>
      <c r="I85" s="672"/>
      <c r="J85" s="763"/>
      <c r="K85" s="697"/>
      <c r="L85" s="699"/>
    </row>
    <row r="86" spans="1:12" ht="39.95" customHeight="1">
      <c r="A86" s="355"/>
      <c r="B86" s="327" t="s">
        <v>87</v>
      </c>
      <c r="C86" s="672"/>
      <c r="D86" s="796"/>
      <c r="E86" s="797"/>
      <c r="F86" s="797"/>
      <c r="G86" s="797"/>
      <c r="H86" s="797"/>
      <c r="I86" s="672"/>
      <c r="J86" s="763"/>
      <c r="K86" s="697"/>
      <c r="L86" s="699"/>
    </row>
    <row r="87" spans="1:12" ht="39.95" customHeight="1">
      <c r="A87" s="355"/>
      <c r="B87" s="327" t="s">
        <v>88</v>
      </c>
      <c r="C87" s="672"/>
      <c r="D87" s="796"/>
      <c r="E87" s="797"/>
      <c r="F87" s="797"/>
      <c r="G87" s="797"/>
      <c r="H87" s="797"/>
      <c r="I87" s="672"/>
      <c r="J87" s="763"/>
      <c r="K87" s="697"/>
      <c r="L87" s="699"/>
    </row>
    <row r="88" spans="1:12" ht="39.95" customHeight="1">
      <c r="A88" s="356"/>
      <c r="B88" s="328" t="s">
        <v>89</v>
      </c>
      <c r="C88" s="673"/>
      <c r="D88" s="811"/>
      <c r="E88" s="812"/>
      <c r="F88" s="812"/>
      <c r="G88" s="812"/>
      <c r="H88" s="812"/>
      <c r="I88" s="673"/>
      <c r="J88" s="764"/>
      <c r="K88" s="698"/>
      <c r="L88" s="700"/>
    </row>
  </sheetData>
  <sheetProtection algorithmName="SHA-512" hashValue="Ylo2oqzNB36xVZGyNy71uK+eB0tHTJMLdJ6wKbvxAqOCci6+7a6dp/caM1gjC/iADzsrZtBXTMqiBCmG2XLweA==" saltValue="ZMIJvELHtigdcCWTjYfb8g==" spinCount="100000" sheet="1" objects="1" scenarios="1" formatCells="0" formatColumns="0" formatRows="0"/>
  <mergeCells count="37">
    <mergeCell ref="J84:J88"/>
    <mergeCell ref="C4:E4"/>
    <mergeCell ref="J7:J18"/>
    <mergeCell ref="E28:E37"/>
    <mergeCell ref="E49:E58"/>
    <mergeCell ref="J42:J46"/>
    <mergeCell ref="J21:J25"/>
    <mergeCell ref="E70:E79"/>
    <mergeCell ref="E7:E16"/>
    <mergeCell ref="J28:J39"/>
    <mergeCell ref="J49:J60"/>
    <mergeCell ref="J70:J81"/>
    <mergeCell ref="J63:J67"/>
    <mergeCell ref="D64:H64"/>
    <mergeCell ref="D65:H65"/>
    <mergeCell ref="D41:H41"/>
    <mergeCell ref="D42:H42"/>
    <mergeCell ref="D43:H43"/>
    <mergeCell ref="D44:H44"/>
    <mergeCell ref="D45:H45"/>
    <mergeCell ref="D46:H46"/>
    <mergeCell ref="D87:H87"/>
    <mergeCell ref="D88:H88"/>
    <mergeCell ref="D20:H20"/>
    <mergeCell ref="D21:H21"/>
    <mergeCell ref="D22:H22"/>
    <mergeCell ref="D23:H23"/>
    <mergeCell ref="D24:H24"/>
    <mergeCell ref="D25:H25"/>
    <mergeCell ref="D66:H66"/>
    <mergeCell ref="D67:H67"/>
    <mergeCell ref="D83:H83"/>
    <mergeCell ref="D84:H84"/>
    <mergeCell ref="D85:H85"/>
    <mergeCell ref="D86:H86"/>
    <mergeCell ref="D62:H62"/>
    <mergeCell ref="D63:H63"/>
  </mergeCells>
  <dataValidations count="2">
    <dataValidation type="list" allowBlank="1" showInputMessage="1" showErrorMessage="1" sqref="G28:G40 G70:G82 G49:G61 G7:G19">
      <formula1>'Data '!$C$1:$C$2</formula1>
    </dataValidation>
    <dataValidation type="list" allowBlank="1" showInputMessage="1" showErrorMessage="1" sqref="D7:D16 D28:D37 D49:D58 D70:D79">
      <formula1>'Data '!$B$1:$B$10</formula1>
    </dataValidation>
  </dataValidations>
  <printOptions/>
  <pageMargins left="0.7" right="0.7" top="0.75" bottom="0.75" header="0.3" footer="0.3"/>
  <pageSetup fitToHeight="0" fitToWidth="1" horizontalDpi="600" verticalDpi="600" orientation="landscape" paperSize="5" scale="3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94F42-2DAB-4F87-905D-63356C07A5E1}">
  <sheetPr>
    <pageSetUpPr fitToPage="1"/>
  </sheetPr>
  <dimension ref="A1:EH83"/>
  <sheetViews>
    <sheetView showZeros="0" zoomScale="80" zoomScaleNormal="80" workbookViewId="0" topLeftCell="A1">
      <pane ySplit="2" topLeftCell="A3" activePane="bottomLeft" state="frozen"/>
      <selection pane="bottomLeft" activeCell="C19" sqref="C19"/>
    </sheetView>
  </sheetViews>
  <sheetFormatPr defaultColWidth="9.00390625" defaultRowHeight="15"/>
  <cols>
    <col min="1" max="1" width="4.57421875" style="2" customWidth="1"/>
    <col min="2" max="2" width="40.8515625" style="3" customWidth="1"/>
    <col min="3" max="3" width="60.7109375" style="3" customWidth="1"/>
    <col min="4" max="4" width="20.7109375" style="3" customWidth="1"/>
    <col min="5" max="5" width="23.57421875" style="3" customWidth="1"/>
    <col min="6" max="6" width="50.7109375" style="3" customWidth="1"/>
    <col min="7" max="7" width="40.7109375" style="254" customWidth="1"/>
    <col min="8" max="8" width="18.7109375" style="3" customWidth="1"/>
    <col min="9" max="9" width="50.7109375" style="3" customWidth="1"/>
    <col min="10" max="11" width="35.7109375" style="309" customWidth="1"/>
    <col min="12" max="16384" width="9.00390625" style="3" customWidth="1"/>
  </cols>
  <sheetData>
    <row r="1" spans="1:136" s="231" customFormat="1" ht="30">
      <c r="A1" s="257"/>
      <c r="B1" s="242" t="s">
        <v>49</v>
      </c>
      <c r="C1" s="306" t="s">
        <v>51</v>
      </c>
      <c r="D1" s="306" t="s">
        <v>442</v>
      </c>
      <c r="E1" s="325" t="s">
        <v>443</v>
      </c>
      <c r="F1" s="242" t="s">
        <v>217</v>
      </c>
      <c r="G1" s="242" t="s">
        <v>52</v>
      </c>
      <c r="H1" s="258" t="s">
        <v>53</v>
      </c>
      <c r="I1" s="259" t="s">
        <v>105</v>
      </c>
      <c r="J1" s="315"/>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row>
    <row r="2" spans="1:11" s="254" customFormat="1" ht="30" customHeight="1">
      <c r="A2" s="262"/>
      <c r="B2" s="250"/>
      <c r="C2" s="324"/>
      <c r="D2" s="296" t="s">
        <v>727</v>
      </c>
      <c r="E2" s="296"/>
      <c r="F2" s="250"/>
      <c r="G2" s="250"/>
      <c r="H2" s="250"/>
      <c r="I2" s="334"/>
      <c r="J2" s="317"/>
      <c r="K2" s="318"/>
    </row>
    <row r="3" spans="1:11" s="1" customFormat="1" ht="16.5" customHeight="1">
      <c r="A3" s="243">
        <v>8</v>
      </c>
      <c r="B3" s="129" t="s">
        <v>435</v>
      </c>
      <c r="C3" s="295"/>
      <c r="D3" s="295"/>
      <c r="E3" s="295"/>
      <c r="F3" s="302"/>
      <c r="G3" s="303"/>
      <c r="H3" s="305"/>
      <c r="I3" s="267"/>
      <c r="J3" s="321"/>
      <c r="K3" s="322"/>
    </row>
    <row r="4" spans="1:136" s="93" customFormat="1" ht="6" customHeight="1">
      <c r="A4" s="130"/>
      <c r="B4" s="131"/>
      <c r="C4" s="166"/>
      <c r="D4" s="166"/>
      <c r="E4" s="113"/>
      <c r="F4" s="176"/>
      <c r="G4" s="114"/>
      <c r="H4" s="224"/>
      <c r="I4" s="314"/>
      <c r="J4" s="396"/>
      <c r="K4" s="395"/>
      <c r="L4" s="395"/>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row>
    <row r="5" spans="1:11" s="1" customFormat="1" ht="39.95" customHeight="1">
      <c r="A5" s="128" t="s">
        <v>428</v>
      </c>
      <c r="B5" s="106" t="s">
        <v>593</v>
      </c>
      <c r="C5" s="603">
        <f>'Sect. 3'!C20:G20</f>
        <v>0</v>
      </c>
      <c r="D5" s="335"/>
      <c r="E5" s="335"/>
      <c r="F5" s="336"/>
      <c r="G5" s="384"/>
      <c r="H5" s="337"/>
      <c r="I5" s="338"/>
      <c r="J5" s="321"/>
      <c r="K5" s="322"/>
    </row>
    <row r="6" spans="1:11" s="1" customFormat="1" ht="39.95" customHeight="1">
      <c r="A6" s="304"/>
      <c r="B6" s="361" t="s">
        <v>729</v>
      </c>
      <c r="C6" s="371"/>
      <c r="D6" s="335"/>
      <c r="E6" s="335"/>
      <c r="F6" s="372"/>
      <c r="G6" s="762" t="s">
        <v>728</v>
      </c>
      <c r="H6" s="373"/>
      <c r="I6" s="370"/>
      <c r="J6" s="321"/>
      <c r="K6" s="322"/>
    </row>
    <row r="7" spans="1:11" s="1" customFormat="1" ht="39.95" customHeight="1">
      <c r="A7" s="304"/>
      <c r="B7" s="327" t="s">
        <v>85</v>
      </c>
      <c r="C7" s="360">
        <f>'Sect. 7'!$C21</f>
        <v>0</v>
      </c>
      <c r="D7" s="335"/>
      <c r="E7" s="335"/>
      <c r="F7" s="187"/>
      <c r="G7" s="763"/>
      <c r="H7" s="180"/>
      <c r="I7" s="168"/>
      <c r="J7" s="321"/>
      <c r="K7" s="322"/>
    </row>
    <row r="8" spans="1:11" s="1" customFormat="1" ht="39.95" customHeight="1">
      <c r="A8" s="304"/>
      <c r="B8" s="327" t="s">
        <v>86</v>
      </c>
      <c r="C8" s="360">
        <f>'Sect. 7'!$C22</f>
        <v>0</v>
      </c>
      <c r="D8" s="335"/>
      <c r="E8" s="335"/>
      <c r="F8" s="187"/>
      <c r="G8" s="763"/>
      <c r="H8" s="180"/>
      <c r="I8" s="168"/>
      <c r="J8" s="321"/>
      <c r="K8" s="322"/>
    </row>
    <row r="9" spans="1:11" s="1" customFormat="1" ht="39.95" customHeight="1">
      <c r="A9" s="304"/>
      <c r="B9" s="327" t="s">
        <v>87</v>
      </c>
      <c r="C9" s="360">
        <f>'Sect. 7'!$C23</f>
        <v>0</v>
      </c>
      <c r="D9" s="335"/>
      <c r="E9" s="335"/>
      <c r="F9" s="187"/>
      <c r="G9" s="763"/>
      <c r="H9" s="180"/>
      <c r="I9" s="168"/>
      <c r="J9" s="321"/>
      <c r="K9" s="322"/>
    </row>
    <row r="10" spans="1:11" s="1" customFormat="1" ht="39.95" customHeight="1">
      <c r="A10" s="304"/>
      <c r="B10" s="327" t="s">
        <v>88</v>
      </c>
      <c r="C10" s="360"/>
      <c r="D10" s="335"/>
      <c r="E10" s="335"/>
      <c r="F10" s="187"/>
      <c r="G10" s="763"/>
      <c r="H10" s="180"/>
      <c r="I10" s="168"/>
      <c r="J10" s="321"/>
      <c r="K10" s="322"/>
    </row>
    <row r="11" spans="1:11" s="1" customFormat="1" ht="39.95" customHeight="1">
      <c r="A11" s="304"/>
      <c r="B11" s="327" t="s">
        <v>89</v>
      </c>
      <c r="C11" s="360"/>
      <c r="D11" s="335"/>
      <c r="E11" s="335"/>
      <c r="F11" s="187"/>
      <c r="G11" s="763"/>
      <c r="H11" s="180"/>
      <c r="I11" s="168"/>
      <c r="J11" s="321"/>
      <c r="K11" s="322"/>
    </row>
    <row r="12" spans="1:11" s="1" customFormat="1" ht="39.95" customHeight="1">
      <c r="A12" s="304"/>
      <c r="B12" s="361" t="s">
        <v>429</v>
      </c>
      <c r="C12" s="335"/>
      <c r="D12" s="335"/>
      <c r="E12" s="335"/>
      <c r="F12" s="335"/>
      <c r="G12" s="763"/>
      <c r="H12" s="335"/>
      <c r="I12" s="374"/>
      <c r="J12" s="321"/>
      <c r="K12" s="322"/>
    </row>
    <row r="13" spans="1:11" s="1" customFormat="1" ht="39.95" customHeight="1">
      <c r="A13" s="304"/>
      <c r="B13" s="327" t="s">
        <v>430</v>
      </c>
      <c r="C13" s="187"/>
      <c r="D13" s="335"/>
      <c r="E13" s="335"/>
      <c r="F13" s="187"/>
      <c r="G13" s="763"/>
      <c r="H13" s="180"/>
      <c r="I13" s="168"/>
      <c r="J13" s="321"/>
      <c r="K13" s="322"/>
    </row>
    <row r="14" spans="1:11" s="1" customFormat="1" ht="39.95" customHeight="1">
      <c r="A14" s="304"/>
      <c r="B14" s="327" t="s">
        <v>431</v>
      </c>
      <c r="C14" s="187"/>
      <c r="D14" s="335"/>
      <c r="E14" s="335"/>
      <c r="F14" s="187"/>
      <c r="G14" s="763"/>
      <c r="H14" s="180"/>
      <c r="I14" s="168"/>
      <c r="J14" s="321"/>
      <c r="K14" s="322"/>
    </row>
    <row r="15" spans="1:11" s="1" customFormat="1" ht="39.95" customHeight="1">
      <c r="A15" s="304"/>
      <c r="B15" s="327" t="s">
        <v>432</v>
      </c>
      <c r="C15" s="187"/>
      <c r="D15" s="335"/>
      <c r="E15" s="335"/>
      <c r="F15" s="187"/>
      <c r="G15" s="763"/>
      <c r="H15" s="180"/>
      <c r="I15" s="168"/>
      <c r="J15" s="321"/>
      <c r="K15" s="322"/>
    </row>
    <row r="16" spans="1:11" s="1" customFormat="1" ht="39.95" customHeight="1">
      <c r="A16" s="304"/>
      <c r="B16" s="327" t="s">
        <v>433</v>
      </c>
      <c r="C16" s="187"/>
      <c r="D16" s="335"/>
      <c r="E16" s="335"/>
      <c r="F16" s="187"/>
      <c r="G16" s="763"/>
      <c r="H16" s="180"/>
      <c r="I16" s="168"/>
      <c r="J16" s="321"/>
      <c r="K16" s="322"/>
    </row>
    <row r="17" spans="1:11" s="1" customFormat="1" ht="39.95" customHeight="1">
      <c r="A17" s="304"/>
      <c r="B17" s="327" t="s">
        <v>434</v>
      </c>
      <c r="C17" s="187"/>
      <c r="D17" s="335"/>
      <c r="E17" s="335"/>
      <c r="F17" s="187"/>
      <c r="G17" s="763"/>
      <c r="H17" s="180"/>
      <c r="I17" s="168"/>
      <c r="J17" s="321"/>
      <c r="K17" s="322"/>
    </row>
    <row r="18" spans="1:11" s="1" customFormat="1" ht="39.95" customHeight="1">
      <c r="A18" s="304"/>
      <c r="B18" s="361" t="s">
        <v>436</v>
      </c>
      <c r="C18" s="335"/>
      <c r="D18" s="335"/>
      <c r="E18" s="335"/>
      <c r="F18" s="335"/>
      <c r="G18" s="763"/>
      <c r="H18" s="335"/>
      <c r="I18" s="374"/>
      <c r="J18" s="321"/>
      <c r="K18" s="322"/>
    </row>
    <row r="19" spans="1:11" s="1" customFormat="1" ht="39.95" customHeight="1">
      <c r="A19" s="304"/>
      <c r="B19" s="327" t="s">
        <v>437</v>
      </c>
      <c r="C19" s="187"/>
      <c r="D19" s="187"/>
      <c r="E19" s="187"/>
      <c r="F19" s="187"/>
      <c r="G19" s="763"/>
      <c r="H19" s="180"/>
      <c r="I19" s="168"/>
      <c r="J19" s="321"/>
      <c r="K19" s="322"/>
    </row>
    <row r="20" spans="1:11" s="1" customFormat="1" ht="39.95" customHeight="1">
      <c r="A20" s="304"/>
      <c r="B20" s="327" t="s">
        <v>438</v>
      </c>
      <c r="C20" s="187"/>
      <c r="D20" s="187"/>
      <c r="E20" s="187"/>
      <c r="F20" s="187"/>
      <c r="G20" s="763"/>
      <c r="H20" s="180"/>
      <c r="I20" s="168"/>
      <c r="J20" s="321"/>
      <c r="K20" s="322"/>
    </row>
    <row r="21" spans="1:11" s="1" customFormat="1" ht="39.95" customHeight="1">
      <c r="A21" s="304"/>
      <c r="B21" s="327" t="s">
        <v>439</v>
      </c>
      <c r="C21" s="187"/>
      <c r="D21" s="187"/>
      <c r="E21" s="187"/>
      <c r="F21" s="187"/>
      <c r="G21" s="763"/>
      <c r="H21" s="180"/>
      <c r="I21" s="168"/>
      <c r="J21" s="321"/>
      <c r="K21" s="322"/>
    </row>
    <row r="22" spans="1:11" s="1" customFormat="1" ht="39.95" customHeight="1">
      <c r="A22" s="304"/>
      <c r="B22" s="327" t="s">
        <v>440</v>
      </c>
      <c r="C22" s="187"/>
      <c r="D22" s="187"/>
      <c r="E22" s="187"/>
      <c r="F22" s="187"/>
      <c r="G22" s="763"/>
      <c r="H22" s="180"/>
      <c r="I22" s="168"/>
      <c r="J22" s="321"/>
      <c r="K22" s="322"/>
    </row>
    <row r="23" spans="1:11" s="1" customFormat="1" ht="39.95" customHeight="1">
      <c r="A23" s="304"/>
      <c r="B23" s="327" t="s">
        <v>441</v>
      </c>
      <c r="C23" s="341"/>
      <c r="D23" s="341"/>
      <c r="E23" s="341"/>
      <c r="F23" s="187"/>
      <c r="G23" s="763"/>
      <c r="H23" s="180"/>
      <c r="I23" s="168"/>
      <c r="J23" s="321"/>
      <c r="K23" s="322"/>
    </row>
    <row r="24" spans="1:138" s="93" customFormat="1" ht="6" customHeight="1">
      <c r="A24" s="130"/>
      <c r="B24" s="131"/>
      <c r="C24" s="166"/>
      <c r="D24" s="166"/>
      <c r="E24" s="166"/>
      <c r="F24" s="176"/>
      <c r="G24" s="155"/>
      <c r="H24" s="616"/>
      <c r="I24" s="169"/>
      <c r="J24" s="323"/>
      <c r="K24" s="236"/>
      <c r="L24" s="236"/>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row>
    <row r="25" spans="1:11" s="1" customFormat="1" ht="39.95" customHeight="1">
      <c r="A25" s="128" t="s">
        <v>444</v>
      </c>
      <c r="B25" s="106" t="s">
        <v>594</v>
      </c>
      <c r="C25" s="603">
        <f>'Sect. 3'!C26:G26</f>
        <v>0</v>
      </c>
      <c r="D25" s="335"/>
      <c r="E25" s="335"/>
      <c r="F25" s="385"/>
      <c r="G25" s="384"/>
      <c r="H25" s="702"/>
      <c r="I25" s="338"/>
      <c r="J25" s="321"/>
      <c r="K25" s="322"/>
    </row>
    <row r="26" spans="1:11" s="1" customFormat="1" ht="39.95" customHeight="1">
      <c r="A26" s="304"/>
      <c r="B26" s="361" t="s">
        <v>730</v>
      </c>
      <c r="C26" s="335"/>
      <c r="D26" s="335"/>
      <c r="E26" s="335"/>
      <c r="F26" s="336"/>
      <c r="G26" s="762" t="s">
        <v>728</v>
      </c>
      <c r="H26" s="702"/>
      <c r="I26" s="362"/>
      <c r="J26" s="321"/>
      <c r="K26" s="322"/>
    </row>
    <row r="27" spans="1:11" s="1" customFormat="1" ht="39.95" customHeight="1">
      <c r="A27" s="304"/>
      <c r="B27" s="327" t="s">
        <v>85</v>
      </c>
      <c r="C27" s="360">
        <f>'Sect. 7'!$C42</f>
        <v>0</v>
      </c>
      <c r="D27" s="335"/>
      <c r="E27" s="335"/>
      <c r="F27" s="187"/>
      <c r="G27" s="763"/>
      <c r="H27" s="180"/>
      <c r="I27" s="168"/>
      <c r="J27" s="321"/>
      <c r="K27" s="322"/>
    </row>
    <row r="28" spans="1:11" s="1" customFormat="1" ht="39.95" customHeight="1">
      <c r="A28" s="304"/>
      <c r="B28" s="327" t="s">
        <v>86</v>
      </c>
      <c r="C28" s="360">
        <f>'Sect. 7'!$C43</f>
        <v>0</v>
      </c>
      <c r="D28" s="335"/>
      <c r="E28" s="335"/>
      <c r="F28" s="187"/>
      <c r="G28" s="763"/>
      <c r="H28" s="180"/>
      <c r="I28" s="168"/>
      <c r="J28" s="321"/>
      <c r="K28" s="322"/>
    </row>
    <row r="29" spans="1:11" s="1" customFormat="1" ht="39.95" customHeight="1">
      <c r="A29" s="304"/>
      <c r="B29" s="327" t="s">
        <v>87</v>
      </c>
      <c r="C29" s="360">
        <f>'Sect. 7'!$C44</f>
        <v>0</v>
      </c>
      <c r="D29" s="335"/>
      <c r="E29" s="335"/>
      <c r="F29" s="187"/>
      <c r="G29" s="763"/>
      <c r="H29" s="180"/>
      <c r="I29" s="168"/>
      <c r="J29" s="321"/>
      <c r="K29" s="322"/>
    </row>
    <row r="30" spans="1:11" s="1" customFormat="1" ht="39.95" customHeight="1">
      <c r="A30" s="304"/>
      <c r="B30" s="327" t="s">
        <v>88</v>
      </c>
      <c r="C30" s="360"/>
      <c r="D30" s="335"/>
      <c r="E30" s="335"/>
      <c r="F30" s="187"/>
      <c r="G30" s="763"/>
      <c r="H30" s="180"/>
      <c r="I30" s="168"/>
      <c r="J30" s="321"/>
      <c r="K30" s="322"/>
    </row>
    <row r="31" spans="1:11" s="1" customFormat="1" ht="39.95" customHeight="1">
      <c r="A31" s="304"/>
      <c r="B31" s="327" t="s">
        <v>89</v>
      </c>
      <c r="C31" s="360"/>
      <c r="D31" s="335"/>
      <c r="E31" s="335"/>
      <c r="F31" s="187"/>
      <c r="G31" s="763"/>
      <c r="H31" s="180"/>
      <c r="I31" s="168"/>
      <c r="J31" s="321"/>
      <c r="K31" s="322"/>
    </row>
    <row r="32" spans="1:11" s="1" customFormat="1" ht="39.95" customHeight="1">
      <c r="A32" s="304"/>
      <c r="B32" s="361" t="s">
        <v>429</v>
      </c>
      <c r="C32" s="335"/>
      <c r="D32" s="335"/>
      <c r="E32" s="335"/>
      <c r="F32" s="335"/>
      <c r="G32" s="763"/>
      <c r="H32" s="335"/>
      <c r="I32" s="374"/>
      <c r="J32" s="321"/>
      <c r="K32" s="322"/>
    </row>
    <row r="33" spans="1:11" s="1" customFormat="1" ht="39.95" customHeight="1">
      <c r="A33" s="304"/>
      <c r="B33" s="327" t="s">
        <v>430</v>
      </c>
      <c r="C33" s="187"/>
      <c r="D33" s="335"/>
      <c r="E33" s="335"/>
      <c r="F33" s="187"/>
      <c r="G33" s="763"/>
      <c r="H33" s="180"/>
      <c r="I33" s="168"/>
      <c r="J33" s="321"/>
      <c r="K33" s="322"/>
    </row>
    <row r="34" spans="1:11" s="1" customFormat="1" ht="39.95" customHeight="1">
      <c r="A34" s="304"/>
      <c r="B34" s="327" t="s">
        <v>431</v>
      </c>
      <c r="C34" s="187"/>
      <c r="D34" s="335"/>
      <c r="E34" s="335"/>
      <c r="F34" s="187"/>
      <c r="G34" s="763"/>
      <c r="H34" s="180"/>
      <c r="I34" s="168"/>
      <c r="J34" s="321"/>
      <c r="K34" s="322"/>
    </row>
    <row r="35" spans="1:11" s="1" customFormat="1" ht="39.95" customHeight="1">
      <c r="A35" s="304"/>
      <c r="B35" s="327" t="s">
        <v>432</v>
      </c>
      <c r="C35" s="187"/>
      <c r="D35" s="335"/>
      <c r="E35" s="335"/>
      <c r="F35" s="187"/>
      <c r="G35" s="763"/>
      <c r="H35" s="180"/>
      <c r="I35" s="168"/>
      <c r="J35" s="321"/>
      <c r="K35" s="322"/>
    </row>
    <row r="36" spans="1:11" s="1" customFormat="1" ht="39.95" customHeight="1">
      <c r="A36" s="304"/>
      <c r="B36" s="327" t="s">
        <v>433</v>
      </c>
      <c r="C36" s="187"/>
      <c r="D36" s="335"/>
      <c r="E36" s="335"/>
      <c r="F36" s="187"/>
      <c r="G36" s="763"/>
      <c r="H36" s="180"/>
      <c r="I36" s="168"/>
      <c r="J36" s="321"/>
      <c r="K36" s="322"/>
    </row>
    <row r="37" spans="1:11" s="1" customFormat="1" ht="39.95" customHeight="1">
      <c r="A37" s="304"/>
      <c r="B37" s="327" t="s">
        <v>434</v>
      </c>
      <c r="C37" s="187"/>
      <c r="D37" s="335"/>
      <c r="E37" s="335"/>
      <c r="F37" s="187"/>
      <c r="G37" s="763"/>
      <c r="H37" s="180"/>
      <c r="I37" s="168"/>
      <c r="J37" s="321"/>
      <c r="K37" s="322"/>
    </row>
    <row r="38" spans="1:11" s="1" customFormat="1" ht="39.95" customHeight="1">
      <c r="A38" s="304"/>
      <c r="B38" s="361" t="s">
        <v>436</v>
      </c>
      <c r="C38" s="335"/>
      <c r="D38" s="335"/>
      <c r="E38" s="335"/>
      <c r="F38" s="335"/>
      <c r="G38" s="763"/>
      <c r="H38" s="335"/>
      <c r="I38" s="374"/>
      <c r="J38" s="321"/>
      <c r="K38" s="322"/>
    </row>
    <row r="39" spans="1:11" s="1" customFormat="1" ht="39.95" customHeight="1">
      <c r="A39" s="304"/>
      <c r="B39" s="327" t="s">
        <v>437</v>
      </c>
      <c r="C39" s="187"/>
      <c r="D39" s="187"/>
      <c r="E39" s="187"/>
      <c r="F39" s="187"/>
      <c r="G39" s="763"/>
      <c r="H39" s="180"/>
      <c r="I39" s="168"/>
      <c r="J39" s="321"/>
      <c r="K39" s="322"/>
    </row>
    <row r="40" spans="1:11" s="1" customFormat="1" ht="39.95" customHeight="1">
      <c r="A40" s="304"/>
      <c r="B40" s="327" t="s">
        <v>438</v>
      </c>
      <c r="C40" s="187"/>
      <c r="D40" s="187"/>
      <c r="E40" s="187"/>
      <c r="F40" s="187"/>
      <c r="G40" s="763"/>
      <c r="H40" s="180"/>
      <c r="I40" s="168"/>
      <c r="J40" s="321"/>
      <c r="K40" s="322"/>
    </row>
    <row r="41" spans="1:11" s="1" customFormat="1" ht="39.95" customHeight="1">
      <c r="A41" s="304"/>
      <c r="B41" s="327" t="s">
        <v>439</v>
      </c>
      <c r="C41" s="187"/>
      <c r="D41" s="187"/>
      <c r="E41" s="187"/>
      <c r="F41" s="187"/>
      <c r="G41" s="763"/>
      <c r="H41" s="180"/>
      <c r="I41" s="168"/>
      <c r="J41" s="321"/>
      <c r="K41" s="322"/>
    </row>
    <row r="42" spans="1:11" s="1" customFormat="1" ht="39.95" customHeight="1">
      <c r="A42" s="304"/>
      <c r="B42" s="327" t="s">
        <v>440</v>
      </c>
      <c r="C42" s="187"/>
      <c r="D42" s="187"/>
      <c r="E42" s="187"/>
      <c r="F42" s="187"/>
      <c r="G42" s="763"/>
      <c r="H42" s="180"/>
      <c r="I42" s="168"/>
      <c r="J42" s="321"/>
      <c r="K42" s="322"/>
    </row>
    <row r="43" spans="1:11" s="1" customFormat="1" ht="39.95" customHeight="1">
      <c r="A43" s="304"/>
      <c r="B43" s="327" t="s">
        <v>441</v>
      </c>
      <c r="C43" s="341"/>
      <c r="D43" s="341"/>
      <c r="E43" s="341"/>
      <c r="F43" s="187"/>
      <c r="G43" s="763"/>
      <c r="H43" s="180"/>
      <c r="I43" s="168"/>
      <c r="J43" s="321"/>
      <c r="K43" s="322"/>
    </row>
    <row r="44" spans="1:138" s="93" customFormat="1" ht="6" customHeight="1">
      <c r="A44" s="130"/>
      <c r="B44" s="131"/>
      <c r="C44" s="166"/>
      <c r="D44" s="166"/>
      <c r="E44" s="166"/>
      <c r="F44" s="176"/>
      <c r="G44" s="155"/>
      <c r="H44" s="616"/>
      <c r="I44" s="169"/>
      <c r="J44" s="323"/>
      <c r="K44" s="236"/>
      <c r="L44" s="236"/>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row>
    <row r="45" spans="1:11" s="1" customFormat="1" ht="39.95" customHeight="1">
      <c r="A45" s="128" t="s">
        <v>445</v>
      </c>
      <c r="B45" s="106" t="s">
        <v>595</v>
      </c>
      <c r="C45" s="603">
        <f>'Sect. 3'!C32:G32</f>
        <v>0</v>
      </c>
      <c r="D45" s="335"/>
      <c r="E45" s="335"/>
      <c r="F45" s="385"/>
      <c r="G45" s="384"/>
      <c r="H45" s="702"/>
      <c r="I45" s="338"/>
      <c r="J45" s="321"/>
      <c r="K45" s="322"/>
    </row>
    <row r="46" spans="1:11" s="1" customFormat="1" ht="39.95" customHeight="1">
      <c r="A46" s="304"/>
      <c r="B46" s="361" t="s">
        <v>731</v>
      </c>
      <c r="C46" s="335"/>
      <c r="D46" s="335"/>
      <c r="E46" s="335"/>
      <c r="F46" s="336"/>
      <c r="G46" s="762" t="s">
        <v>728</v>
      </c>
      <c r="H46" s="702"/>
      <c r="I46" s="362"/>
      <c r="J46" s="321"/>
      <c r="K46" s="322"/>
    </row>
    <row r="47" spans="1:11" s="1" customFormat="1" ht="39.95" customHeight="1">
      <c r="A47" s="304"/>
      <c r="B47" s="327" t="s">
        <v>85</v>
      </c>
      <c r="C47" s="360">
        <f>'Sect. 7'!$C63</f>
        <v>0</v>
      </c>
      <c r="D47" s="335"/>
      <c r="E47" s="335"/>
      <c r="F47" s="187"/>
      <c r="G47" s="763"/>
      <c r="H47" s="180"/>
      <c r="I47" s="168"/>
      <c r="J47" s="321"/>
      <c r="K47" s="322"/>
    </row>
    <row r="48" spans="1:11" s="1" customFormat="1" ht="39.95" customHeight="1">
      <c r="A48" s="304"/>
      <c r="B48" s="327" t="s">
        <v>86</v>
      </c>
      <c r="C48" s="360">
        <f>'Sect. 7'!$C64</f>
        <v>0</v>
      </c>
      <c r="D48" s="335"/>
      <c r="E48" s="335"/>
      <c r="F48" s="187"/>
      <c r="G48" s="763"/>
      <c r="H48" s="180"/>
      <c r="I48" s="168"/>
      <c r="J48" s="321"/>
      <c r="K48" s="322"/>
    </row>
    <row r="49" spans="1:11" s="1" customFormat="1" ht="39.95" customHeight="1">
      <c r="A49" s="304"/>
      <c r="B49" s="327" t="s">
        <v>87</v>
      </c>
      <c r="C49" s="360">
        <f>'Sect. 7'!$C65</f>
        <v>0</v>
      </c>
      <c r="D49" s="335"/>
      <c r="E49" s="335"/>
      <c r="F49" s="187"/>
      <c r="G49" s="763"/>
      <c r="H49" s="180"/>
      <c r="I49" s="168"/>
      <c r="J49" s="321"/>
      <c r="K49" s="322"/>
    </row>
    <row r="50" spans="1:11" s="1" customFormat="1" ht="39.95" customHeight="1">
      <c r="A50" s="304"/>
      <c r="B50" s="327" t="s">
        <v>88</v>
      </c>
      <c r="C50" s="360"/>
      <c r="D50" s="335"/>
      <c r="E50" s="335"/>
      <c r="F50" s="187"/>
      <c r="G50" s="763"/>
      <c r="H50" s="180"/>
      <c r="I50" s="168"/>
      <c r="J50" s="321"/>
      <c r="K50" s="322"/>
    </row>
    <row r="51" spans="1:11" s="1" customFormat="1" ht="39.95" customHeight="1">
      <c r="A51" s="304"/>
      <c r="B51" s="327" t="s">
        <v>89</v>
      </c>
      <c r="C51" s="360"/>
      <c r="D51" s="335"/>
      <c r="E51" s="335"/>
      <c r="F51" s="187"/>
      <c r="G51" s="763"/>
      <c r="H51" s="180"/>
      <c r="I51" s="168"/>
      <c r="J51" s="321"/>
      <c r="K51" s="322"/>
    </row>
    <row r="52" spans="1:11" s="1" customFormat="1" ht="39.95" customHeight="1">
      <c r="A52" s="304"/>
      <c r="B52" s="361" t="s">
        <v>429</v>
      </c>
      <c r="C52" s="335"/>
      <c r="D52" s="335"/>
      <c r="E52" s="335"/>
      <c r="F52" s="335"/>
      <c r="G52" s="763"/>
      <c r="H52" s="335"/>
      <c r="I52" s="374"/>
      <c r="J52" s="321"/>
      <c r="K52" s="322"/>
    </row>
    <row r="53" spans="1:11" s="1" customFormat="1" ht="39.95" customHeight="1">
      <c r="A53" s="304"/>
      <c r="B53" s="327" t="s">
        <v>430</v>
      </c>
      <c r="C53" s="187"/>
      <c r="D53" s="335"/>
      <c r="E53" s="335"/>
      <c r="F53" s="187"/>
      <c r="G53" s="763"/>
      <c r="H53" s="180"/>
      <c r="I53" s="168"/>
      <c r="J53" s="321"/>
      <c r="K53" s="322"/>
    </row>
    <row r="54" spans="1:11" s="1" customFormat="1" ht="39.95" customHeight="1">
      <c r="A54" s="304"/>
      <c r="B54" s="327" t="s">
        <v>431</v>
      </c>
      <c r="C54" s="187"/>
      <c r="D54" s="335"/>
      <c r="E54" s="335"/>
      <c r="F54" s="187"/>
      <c r="G54" s="763"/>
      <c r="H54" s="180"/>
      <c r="I54" s="168"/>
      <c r="J54" s="321"/>
      <c r="K54" s="322"/>
    </row>
    <row r="55" spans="1:11" s="1" customFormat="1" ht="39.95" customHeight="1">
      <c r="A55" s="304"/>
      <c r="B55" s="327" t="s">
        <v>432</v>
      </c>
      <c r="C55" s="187"/>
      <c r="D55" s="335"/>
      <c r="E55" s="335"/>
      <c r="F55" s="187"/>
      <c r="G55" s="763"/>
      <c r="H55" s="180"/>
      <c r="I55" s="168"/>
      <c r="J55" s="321"/>
      <c r="K55" s="322"/>
    </row>
    <row r="56" spans="1:11" s="1" customFormat="1" ht="39.95" customHeight="1">
      <c r="A56" s="304"/>
      <c r="B56" s="327" t="s">
        <v>433</v>
      </c>
      <c r="C56" s="187"/>
      <c r="D56" s="335"/>
      <c r="E56" s="335"/>
      <c r="F56" s="187"/>
      <c r="G56" s="763"/>
      <c r="H56" s="180"/>
      <c r="I56" s="168"/>
      <c r="J56" s="321"/>
      <c r="K56" s="322"/>
    </row>
    <row r="57" spans="1:11" s="1" customFormat="1" ht="39.95" customHeight="1">
      <c r="A57" s="304"/>
      <c r="B57" s="327" t="s">
        <v>434</v>
      </c>
      <c r="C57" s="187"/>
      <c r="D57" s="335"/>
      <c r="E57" s="335"/>
      <c r="F57" s="187"/>
      <c r="G57" s="763"/>
      <c r="H57" s="180"/>
      <c r="I57" s="168"/>
      <c r="J57" s="321"/>
      <c r="K57" s="322"/>
    </row>
    <row r="58" spans="1:11" s="1" customFormat="1" ht="39.95" customHeight="1">
      <c r="A58" s="304"/>
      <c r="B58" s="361" t="s">
        <v>436</v>
      </c>
      <c r="C58" s="335"/>
      <c r="D58" s="335"/>
      <c r="E58" s="335"/>
      <c r="F58" s="335"/>
      <c r="G58" s="763"/>
      <c r="H58" s="335"/>
      <c r="I58" s="374"/>
      <c r="J58" s="321"/>
      <c r="K58" s="322"/>
    </row>
    <row r="59" spans="1:11" s="1" customFormat="1" ht="39.95" customHeight="1">
      <c r="A59" s="304"/>
      <c r="B59" s="327" t="s">
        <v>437</v>
      </c>
      <c r="C59" s="187"/>
      <c r="D59" s="187"/>
      <c r="E59" s="187"/>
      <c r="F59" s="187"/>
      <c r="G59" s="763"/>
      <c r="H59" s="180"/>
      <c r="I59" s="168"/>
      <c r="J59" s="321"/>
      <c r="K59" s="322"/>
    </row>
    <row r="60" spans="1:11" s="1" customFormat="1" ht="39.95" customHeight="1">
      <c r="A60" s="304"/>
      <c r="B60" s="327" t="s">
        <v>438</v>
      </c>
      <c r="C60" s="187"/>
      <c r="D60" s="187"/>
      <c r="E60" s="187"/>
      <c r="F60" s="187"/>
      <c r="G60" s="763"/>
      <c r="H60" s="180"/>
      <c r="I60" s="168"/>
      <c r="J60" s="321"/>
      <c r="K60" s="322"/>
    </row>
    <row r="61" spans="1:11" s="1" customFormat="1" ht="39.95" customHeight="1">
      <c r="A61" s="304"/>
      <c r="B61" s="327" t="s">
        <v>439</v>
      </c>
      <c r="C61" s="187"/>
      <c r="D61" s="187"/>
      <c r="E61" s="187"/>
      <c r="F61" s="187"/>
      <c r="G61" s="763"/>
      <c r="H61" s="180"/>
      <c r="I61" s="168"/>
      <c r="J61" s="321"/>
      <c r="K61" s="322"/>
    </row>
    <row r="62" spans="1:11" s="1" customFormat="1" ht="39.95" customHeight="1">
      <c r="A62" s="304"/>
      <c r="B62" s="327" t="s">
        <v>440</v>
      </c>
      <c r="C62" s="187"/>
      <c r="D62" s="187"/>
      <c r="E62" s="187"/>
      <c r="F62" s="187"/>
      <c r="G62" s="763"/>
      <c r="H62" s="180"/>
      <c r="I62" s="168"/>
      <c r="J62" s="321"/>
      <c r="K62" s="322"/>
    </row>
    <row r="63" spans="1:11" s="1" customFormat="1" ht="39.95" customHeight="1">
      <c r="A63" s="304"/>
      <c r="B63" s="327" t="s">
        <v>441</v>
      </c>
      <c r="C63" s="341"/>
      <c r="D63" s="341"/>
      <c r="E63" s="341"/>
      <c r="F63" s="187"/>
      <c r="G63" s="763"/>
      <c r="H63" s="180"/>
      <c r="I63" s="168"/>
      <c r="J63" s="321"/>
      <c r="K63" s="322"/>
    </row>
    <row r="64" spans="1:138" s="93" customFormat="1" ht="6" customHeight="1">
      <c r="A64" s="130"/>
      <c r="B64" s="131"/>
      <c r="C64" s="166"/>
      <c r="D64" s="166"/>
      <c r="E64" s="166"/>
      <c r="F64" s="176"/>
      <c r="G64" s="155"/>
      <c r="H64" s="616"/>
      <c r="I64" s="169"/>
      <c r="J64" s="323"/>
      <c r="K64" s="236"/>
      <c r="L64" s="236"/>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row>
    <row r="65" spans="1:11" s="1" customFormat="1" ht="39.95" customHeight="1">
      <c r="A65" s="128" t="s">
        <v>446</v>
      </c>
      <c r="B65" s="106" t="s">
        <v>316</v>
      </c>
      <c r="C65" s="603">
        <f>'Sect. 3'!C38:G38</f>
        <v>0</v>
      </c>
      <c r="D65" s="335"/>
      <c r="E65" s="335"/>
      <c r="F65" s="385"/>
      <c r="G65" s="384"/>
      <c r="H65" s="702"/>
      <c r="I65" s="338"/>
      <c r="J65" s="321"/>
      <c r="K65" s="322"/>
    </row>
    <row r="66" spans="1:11" s="1" customFormat="1" ht="39.95" customHeight="1">
      <c r="A66" s="304"/>
      <c r="B66" s="361" t="s">
        <v>732</v>
      </c>
      <c r="C66" s="335"/>
      <c r="D66" s="335"/>
      <c r="E66" s="335"/>
      <c r="F66" s="336"/>
      <c r="G66" s="762" t="s">
        <v>728</v>
      </c>
      <c r="H66" s="702"/>
      <c r="I66" s="362"/>
      <c r="J66" s="321"/>
      <c r="K66" s="322"/>
    </row>
    <row r="67" spans="1:11" s="1" customFormat="1" ht="39.95" customHeight="1">
      <c r="A67" s="304"/>
      <c r="B67" s="327" t="s">
        <v>85</v>
      </c>
      <c r="C67" s="360">
        <f>'Sect. 7'!$C84</f>
        <v>0</v>
      </c>
      <c r="D67" s="335"/>
      <c r="E67" s="335"/>
      <c r="F67" s="187"/>
      <c r="G67" s="763"/>
      <c r="H67" s="180"/>
      <c r="I67" s="168"/>
      <c r="J67" s="321"/>
      <c r="K67" s="322"/>
    </row>
    <row r="68" spans="1:11" s="1" customFormat="1" ht="39.95" customHeight="1">
      <c r="A68" s="304"/>
      <c r="B68" s="327" t="s">
        <v>86</v>
      </c>
      <c r="C68" s="360">
        <f>'Sect. 7'!$C85</f>
        <v>0</v>
      </c>
      <c r="D68" s="335"/>
      <c r="E68" s="335"/>
      <c r="F68" s="187"/>
      <c r="G68" s="763"/>
      <c r="H68" s="180"/>
      <c r="I68" s="168"/>
      <c r="J68" s="321"/>
      <c r="K68" s="322"/>
    </row>
    <row r="69" spans="1:11" s="1" customFormat="1" ht="39.95" customHeight="1">
      <c r="A69" s="304"/>
      <c r="B69" s="327" t="s">
        <v>87</v>
      </c>
      <c r="C69" s="360">
        <f>'Sect. 7'!$C86</f>
        <v>0</v>
      </c>
      <c r="D69" s="335"/>
      <c r="E69" s="335"/>
      <c r="F69" s="187"/>
      <c r="G69" s="763"/>
      <c r="H69" s="180"/>
      <c r="I69" s="168"/>
      <c r="J69" s="321"/>
      <c r="K69" s="322"/>
    </row>
    <row r="70" spans="1:11" s="1" customFormat="1" ht="39.95" customHeight="1">
      <c r="A70" s="304"/>
      <c r="B70" s="327" t="s">
        <v>88</v>
      </c>
      <c r="C70" s="360"/>
      <c r="D70" s="335"/>
      <c r="E70" s="335"/>
      <c r="F70" s="187"/>
      <c r="G70" s="763"/>
      <c r="H70" s="180"/>
      <c r="I70" s="168"/>
      <c r="J70" s="321"/>
      <c r="K70" s="322"/>
    </row>
    <row r="71" spans="1:11" s="1" customFormat="1" ht="39.95" customHeight="1">
      <c r="A71" s="304"/>
      <c r="B71" s="327" t="s">
        <v>89</v>
      </c>
      <c r="C71" s="360"/>
      <c r="D71" s="335"/>
      <c r="E71" s="335"/>
      <c r="F71" s="187"/>
      <c r="G71" s="763"/>
      <c r="H71" s="180"/>
      <c r="I71" s="168"/>
      <c r="J71" s="321"/>
      <c r="K71" s="322"/>
    </row>
    <row r="72" spans="1:11" s="1" customFormat="1" ht="39.95" customHeight="1">
      <c r="A72" s="304"/>
      <c r="B72" s="361" t="s">
        <v>429</v>
      </c>
      <c r="C72" s="335"/>
      <c r="D72" s="335"/>
      <c r="E72" s="335"/>
      <c r="F72" s="335"/>
      <c r="G72" s="763"/>
      <c r="H72" s="335"/>
      <c r="I72" s="374"/>
      <c r="J72" s="321"/>
      <c r="K72" s="322"/>
    </row>
    <row r="73" spans="1:11" s="1" customFormat="1" ht="39.95" customHeight="1">
      <c r="A73" s="304"/>
      <c r="B73" s="327" t="s">
        <v>430</v>
      </c>
      <c r="C73" s="187"/>
      <c r="D73" s="335"/>
      <c r="E73" s="335"/>
      <c r="F73" s="187"/>
      <c r="G73" s="763"/>
      <c r="H73" s="180"/>
      <c r="I73" s="168"/>
      <c r="J73" s="321"/>
      <c r="K73" s="322"/>
    </row>
    <row r="74" spans="1:11" s="1" customFormat="1" ht="39.95" customHeight="1">
      <c r="A74" s="304"/>
      <c r="B74" s="327" t="s">
        <v>431</v>
      </c>
      <c r="C74" s="187"/>
      <c r="D74" s="335"/>
      <c r="E74" s="335"/>
      <c r="F74" s="187"/>
      <c r="G74" s="763"/>
      <c r="H74" s="180"/>
      <c r="I74" s="168"/>
      <c r="J74" s="321"/>
      <c r="K74" s="322"/>
    </row>
    <row r="75" spans="1:11" s="1" customFormat="1" ht="39.95" customHeight="1">
      <c r="A75" s="304"/>
      <c r="B75" s="327" t="s">
        <v>432</v>
      </c>
      <c r="C75" s="187"/>
      <c r="D75" s="335"/>
      <c r="E75" s="335"/>
      <c r="F75" s="187"/>
      <c r="G75" s="763"/>
      <c r="H75" s="180"/>
      <c r="I75" s="168"/>
      <c r="J75" s="321"/>
      <c r="K75" s="322"/>
    </row>
    <row r="76" spans="1:11" s="1" customFormat="1" ht="39.95" customHeight="1">
      <c r="A76" s="304"/>
      <c r="B76" s="327" t="s">
        <v>433</v>
      </c>
      <c r="C76" s="187"/>
      <c r="D76" s="335"/>
      <c r="E76" s="335"/>
      <c r="F76" s="187"/>
      <c r="G76" s="763"/>
      <c r="H76" s="180"/>
      <c r="I76" s="168"/>
      <c r="J76" s="321"/>
      <c r="K76" s="322"/>
    </row>
    <row r="77" spans="1:11" s="1" customFormat="1" ht="39.95" customHeight="1">
      <c r="A77" s="304"/>
      <c r="B77" s="327" t="s">
        <v>434</v>
      </c>
      <c r="C77" s="187"/>
      <c r="D77" s="335"/>
      <c r="E77" s="335"/>
      <c r="F77" s="187"/>
      <c r="G77" s="763"/>
      <c r="H77" s="180"/>
      <c r="I77" s="168"/>
      <c r="J77" s="321"/>
      <c r="K77" s="322"/>
    </row>
    <row r="78" spans="1:11" s="1" customFormat="1" ht="39.95" customHeight="1">
      <c r="A78" s="304"/>
      <c r="B78" s="361" t="s">
        <v>436</v>
      </c>
      <c r="C78" s="335"/>
      <c r="D78" s="335"/>
      <c r="E78" s="335"/>
      <c r="F78" s="335"/>
      <c r="G78" s="763"/>
      <c r="H78" s="335"/>
      <c r="I78" s="374"/>
      <c r="J78" s="321"/>
      <c r="K78" s="322"/>
    </row>
    <row r="79" spans="1:11" s="1" customFormat="1" ht="39.95" customHeight="1">
      <c r="A79" s="304"/>
      <c r="B79" s="327" t="s">
        <v>437</v>
      </c>
      <c r="C79" s="187"/>
      <c r="D79" s="187"/>
      <c r="E79" s="187"/>
      <c r="F79" s="187"/>
      <c r="G79" s="763"/>
      <c r="H79" s="180"/>
      <c r="I79" s="168"/>
      <c r="J79" s="321"/>
      <c r="K79" s="322"/>
    </row>
    <row r="80" spans="1:11" s="1" customFormat="1" ht="39.95" customHeight="1">
      <c r="A80" s="304"/>
      <c r="B80" s="327" t="s">
        <v>438</v>
      </c>
      <c r="C80" s="187"/>
      <c r="D80" s="187"/>
      <c r="E80" s="187"/>
      <c r="F80" s="187"/>
      <c r="G80" s="763"/>
      <c r="H80" s="180"/>
      <c r="I80" s="168"/>
      <c r="J80" s="321"/>
      <c r="K80" s="322"/>
    </row>
    <row r="81" spans="1:11" s="1" customFormat="1" ht="39.95" customHeight="1">
      <c r="A81" s="304"/>
      <c r="B81" s="327" t="s">
        <v>439</v>
      </c>
      <c r="C81" s="187"/>
      <c r="D81" s="187"/>
      <c r="E81" s="187"/>
      <c r="F81" s="187"/>
      <c r="G81" s="763"/>
      <c r="H81" s="180"/>
      <c r="I81" s="168"/>
      <c r="J81" s="321"/>
      <c r="K81" s="322"/>
    </row>
    <row r="82" spans="1:11" s="1" customFormat="1" ht="39.95" customHeight="1">
      <c r="A82" s="304"/>
      <c r="B82" s="327" t="s">
        <v>440</v>
      </c>
      <c r="C82" s="187"/>
      <c r="D82" s="187"/>
      <c r="E82" s="187"/>
      <c r="F82" s="187"/>
      <c r="G82" s="763"/>
      <c r="H82" s="180"/>
      <c r="I82" s="168"/>
      <c r="J82" s="321"/>
      <c r="K82" s="322"/>
    </row>
    <row r="83" spans="1:11" s="1" customFormat="1" ht="39.95" customHeight="1">
      <c r="A83" s="310"/>
      <c r="B83" s="328" t="s">
        <v>441</v>
      </c>
      <c r="C83" s="342"/>
      <c r="D83" s="342"/>
      <c r="E83" s="342"/>
      <c r="F83" s="329"/>
      <c r="G83" s="764"/>
      <c r="H83" s="624"/>
      <c r="I83" s="240"/>
      <c r="J83" s="321"/>
      <c r="K83" s="322"/>
    </row>
  </sheetData>
  <sheetProtection algorithmName="SHA-512" hashValue="evH9aJsdCcpdqX7OXxKDzg2AAOiOXqUVMlmnvv4Q98DjZDue34FGzlGzY0dQrRPKBFeNmXfHGpTzBv5g5UhjdQ==" saltValue="0qWI5q+ic5iQo2qHqMUxbw==" spinCount="100000" sheet="1" objects="1" scenarios="1" formatCells="0" formatColumns="0" formatRows="0"/>
  <mergeCells count="4">
    <mergeCell ref="G46:G63"/>
    <mergeCell ref="G66:G83"/>
    <mergeCell ref="G26:G43"/>
    <mergeCell ref="G6:G23"/>
  </mergeCells>
  <printOptions/>
  <pageMargins left="0.7" right="0.7" top="0.75" bottom="0.75" header="0.3" footer="0.3"/>
  <pageSetup fitToHeight="0" fitToWidth="1" horizontalDpi="600" verticalDpi="600" orientation="landscape" paperSize="5"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Ilana Judah</dc:creator>
  <cp:keywords/>
  <dc:description/>
  <cp:lastModifiedBy>Ilana Judah</cp:lastModifiedBy>
  <cp:lastPrinted>2020-05-18T18:18:26Z</cp:lastPrinted>
  <dcterms:created xsi:type="dcterms:W3CDTF">2019-08-18T23:36:25Z</dcterms:created>
  <dcterms:modified xsi:type="dcterms:W3CDTF">2020-10-24T00:27:24Z</dcterms:modified>
  <cp:category/>
  <cp:version/>
  <cp:contentType/>
  <cp:contentStatus/>
</cp:coreProperties>
</file>